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30" windowWidth="11340" windowHeight="6540" activeTab="1"/>
  </bookViews>
  <sheets>
    <sheet name="Rozvaha" sheetId="1" r:id="rId1"/>
    <sheet name="Výkaz zisku a ztráty" sheetId="2" r:id="rId2"/>
  </sheets>
  <definedNames>
    <definedName name="_xlnm.Print_Area" localSheetId="0">'Rozvaha'!$A$1:$I$179</definedName>
    <definedName name="_xlnm.Print_Area" localSheetId="1">'Výkaz zisku a ztráty'!$A$1:$I$114</definedName>
  </definedNames>
  <calcPr fullCalcOnLoad="1"/>
</workbook>
</file>

<file path=xl/sharedStrings.xml><?xml version="1.0" encoding="utf-8"?>
<sst xmlns="http://schemas.openxmlformats.org/spreadsheetml/2006/main" count="397" uniqueCount="367">
  <si>
    <t>Číslo řádku</t>
  </si>
  <si>
    <t>IČ</t>
  </si>
  <si>
    <t>(v tisících Kč)</t>
  </si>
  <si>
    <t>A.</t>
  </si>
  <si>
    <t>Náklady</t>
  </si>
  <si>
    <t xml:space="preserve">I. </t>
  </si>
  <si>
    <t>Spotřebované nákupy celkem</t>
  </si>
  <si>
    <t xml:space="preserve">   1. Spotřeba materiálu</t>
  </si>
  <si>
    <t xml:space="preserve">   2. Spotřeba energie</t>
  </si>
  <si>
    <t xml:space="preserve">   3. Spotřeba ostatních neskladovatelných dodávek</t>
  </si>
  <si>
    <t xml:space="preserve">   4. Prodané zboží</t>
  </si>
  <si>
    <t>II.</t>
  </si>
  <si>
    <t>Služby celkem</t>
  </si>
  <si>
    <t xml:space="preserve">   6. Cestovné</t>
  </si>
  <si>
    <t xml:space="preserve">   7. Náklady na reprezentaci</t>
  </si>
  <si>
    <t xml:space="preserve">   8. Ostatní služby</t>
  </si>
  <si>
    <t>III.</t>
  </si>
  <si>
    <t>Osobní náklady celkem</t>
  </si>
  <si>
    <t xml:space="preserve">   9. Mzdové náklady</t>
  </si>
  <si>
    <t xml:space="preserve"> 10. Zákonné sociální pojištění</t>
  </si>
  <si>
    <t xml:space="preserve"> 11. Ostatní sociální pojištění </t>
  </si>
  <si>
    <t xml:space="preserve"> 12. Zákonné sociální náklady</t>
  </si>
  <si>
    <t xml:space="preserve"> 13. Ostatní sociální náklady</t>
  </si>
  <si>
    <t xml:space="preserve">IV. </t>
  </si>
  <si>
    <t>Daně a poplatky celkem</t>
  </si>
  <si>
    <t xml:space="preserve">  14. Daň silniční</t>
  </si>
  <si>
    <t xml:space="preserve">  15. Daň z nemovitostí</t>
  </si>
  <si>
    <t xml:space="preserve">  16. Ostatní daně a poplatky</t>
  </si>
  <si>
    <t>V.</t>
  </si>
  <si>
    <t>Ostatní náklady celkem</t>
  </si>
  <si>
    <t xml:space="preserve"> 17. Smluvní pokuty a úroky z prodlení</t>
  </si>
  <si>
    <t xml:space="preserve"> 18. Ostatní pokuty a penále</t>
  </si>
  <si>
    <t xml:space="preserve"> 19. Odpis nedobytné pohledávky</t>
  </si>
  <si>
    <t xml:space="preserve"> 20. Úroky</t>
  </si>
  <si>
    <t xml:space="preserve"> 21. Kursové ztráty</t>
  </si>
  <si>
    <t xml:space="preserve"> 22. Dary</t>
  </si>
  <si>
    <t xml:space="preserve"> 23. Manka a škody</t>
  </si>
  <si>
    <t xml:space="preserve"> 24. Jiné ostatní náklady</t>
  </si>
  <si>
    <t>VI.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</si>
  <si>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</si>
  <si>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</si>
  <si>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</si>
  <si>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</si>
  <si>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</si>
  <si>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</si>
  <si>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</si>
  <si>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</si>
  <si>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</si>
  <si>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</si>
  <si>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</si>
  <si>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</si>
  <si>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</si>
  <si>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</si>
  <si>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</si>
  <si>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</si>
  <si>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</si>
  <si>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</si>
  <si>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</si>
  <si>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</si>
  <si>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</si>
  <si>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</si>
  <si>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</si>
  <si>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</si>
  <si>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</si>
  <si>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</si>
  <si>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</si>
  <si>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</si>
  <si>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</si>
  <si>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</si>
  <si>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</si>
  <si>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</si>
  <si>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</si>
  <si>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</si>
  <si>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</si>
  <si>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</si>
  <si>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</si>
  <si>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</si>
  <si>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</si>
  <si>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</si>
  <si>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</si>
  <si>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</si>
  <si>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</si>
  <si>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</si>
  <si>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</si>
  <si>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</si>
  <si>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</si>
  <si>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</si>
  <si>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</si>
  <si>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</si>
  <si>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</si>
  <si>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</si>
  <si>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</si>
  <si>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</si>
  <si>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</si>
  <si>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</si>
  <si>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</si>
  <si>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</si>
  <si>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</si>
  <si>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</si>
  <si>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</si>
  <si>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</si>
  <si>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</si>
  <si>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</si>
  <si>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</si>
  <si>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 xml:space="preserve"> 25. Odpisy dlouhodobého nehmotného a hmotného majetku</t>
  </si>
  <si>
    <t xml:space="preserve"> 27. Prodané cenné papíry a podíly</t>
  </si>
  <si>
    <t xml:space="preserve"> 28. Prodaný materiál</t>
  </si>
  <si>
    <t xml:space="preserve"> 29. Tvorba rezerv</t>
  </si>
  <si>
    <t xml:space="preserve"> 30. Tvorba opravných položek</t>
  </si>
  <si>
    <t>VII.</t>
  </si>
  <si>
    <t>Poskytnuté příspěvky celkem</t>
  </si>
  <si>
    <t xml:space="preserve">  31. Poskytnuté příspěvky zúčtované mezi organizačními složkami</t>
  </si>
  <si>
    <t>VIII.</t>
  </si>
  <si>
    <t>Daň z příjmů celkem</t>
  </si>
  <si>
    <t xml:space="preserve"> 33. Dodatečné odvody daně z příjmů</t>
  </si>
  <si>
    <t>Náklady celkem</t>
  </si>
  <si>
    <t>B.</t>
  </si>
  <si>
    <t>Výnosy</t>
  </si>
  <si>
    <t>Tržby za vlastní výkony a za zboží celkem</t>
  </si>
  <si>
    <t xml:space="preserve">   1. Tržby za vlastní výrobky</t>
  </si>
  <si>
    <t xml:space="preserve">   2. Tržby z prodeje služeb</t>
  </si>
  <si>
    <t xml:space="preserve">   3. Tržby za prodané zboží</t>
  </si>
  <si>
    <t>Změny stavu vnitroorganizačních zásob celkem</t>
  </si>
  <si>
    <t xml:space="preserve">   4. Změna stavu zásob nedokončené výroby</t>
  </si>
  <si>
    <t xml:space="preserve">   5. Změna stavu zásob polotovarů</t>
  </si>
  <si>
    <t xml:space="preserve">   6. Změna stavu zásob výrobků</t>
  </si>
  <si>
    <t xml:space="preserve">   7. Změna stavu zvířat</t>
  </si>
  <si>
    <t>Aktivace celkem</t>
  </si>
  <si>
    <t xml:space="preserve">   8. Aktivace materiálu a zboží</t>
  </si>
  <si>
    <t xml:space="preserve">   9. Aktivace vnitroorganizačních služeb</t>
  </si>
  <si>
    <t xml:space="preserve"> 10. Aktivace dlouhodobého nehmotného  majetku</t>
  </si>
  <si>
    <t xml:space="preserve"> 11. Aktivace dlouhodobého hmotného  majetku</t>
  </si>
  <si>
    <t>IV.</t>
  </si>
  <si>
    <t>Ostatní výnosy celkem</t>
  </si>
  <si>
    <t xml:space="preserve"> 12. Smluvní pokuty a úroky z prodlení</t>
  </si>
  <si>
    <t xml:space="preserve"> 13. Ostatní pokuty a penále</t>
  </si>
  <si>
    <t xml:space="preserve"> 14. Platby za odepsané pohledávky</t>
  </si>
  <si>
    <t xml:space="preserve"> 15. Úroky</t>
  </si>
  <si>
    <t xml:space="preserve"> 16. Kursové zisky</t>
  </si>
  <si>
    <t xml:space="preserve"> 17. Zúčtování fondů</t>
  </si>
  <si>
    <t xml:space="preserve"> 18. Jiné ostatní výnosy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</si>
  <si>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</si>
  <si>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</si>
  <si>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</si>
  <si>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</si>
  <si>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</si>
  <si>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</si>
  <si>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</si>
  <si>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</si>
  <si>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</si>
  <si>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</si>
  <si>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</si>
  <si>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</si>
  <si>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</si>
  <si>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</si>
  <si>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</si>
  <si>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</si>
  <si>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</si>
  <si>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</si>
  <si>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</si>
  <si>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 xml:space="preserve"> 19. Tržby z prodeje dlouhodobého nehmotného a hmotného majetku</t>
  </si>
  <si>
    <t xml:space="preserve"> 20. Tržby z prodeje cenných papírů a podílů</t>
  </si>
  <si>
    <t xml:space="preserve"> 21. Tržby z prodeje materiálu</t>
  </si>
  <si>
    <t xml:space="preserve"> 22. Výnosy z krátkodobého finančního majetku</t>
  </si>
  <si>
    <t xml:space="preserve"> 23. Zúčtování rezerv</t>
  </si>
  <si>
    <t xml:space="preserve"> 24. Výnosy z dlouhodobého finančního majetku</t>
  </si>
  <si>
    <t xml:space="preserve"> 25. Zúčtování  opravných položek</t>
  </si>
  <si>
    <t>Přijaté příspěvky celkem</t>
  </si>
  <si>
    <t xml:space="preserve"> 26. Přijaté příspěvky zúčtované mezi organizačními složkami</t>
  </si>
  <si>
    <t xml:space="preserve"> 27. Přijaté příspěvky (dary)</t>
  </si>
  <si>
    <t xml:space="preserve"> 28. Přijaté členské příspěvky</t>
  </si>
  <si>
    <t>Provozní dotace celkem</t>
  </si>
  <si>
    <t xml:space="preserve"> 29. Provozní dotace</t>
  </si>
  <si>
    <t xml:space="preserve">  Výnosy celkem</t>
  </si>
  <si>
    <t>C.</t>
  </si>
  <si>
    <t>Výsledek hospodaření před zdaněním</t>
  </si>
  <si>
    <t xml:space="preserve"> 34. Daň z příjmů</t>
  </si>
  <si>
    <t>D.</t>
  </si>
  <si>
    <t>Výsledek hospodaření po zdanění</t>
  </si>
  <si>
    <t>Výkaz zisku a ztráty</t>
  </si>
  <si>
    <t>Odpisy, prodaný majetek, tvorba rezerv a opravných položek celkem</t>
  </si>
  <si>
    <t xml:space="preserve">   5. Opravy a udržování</t>
  </si>
  <si>
    <t xml:space="preserve"> 26. Zůstatková cena prodaného dlouhodob. nehmot. a hmot. majetku</t>
  </si>
  <si>
    <t>Tržby z prodeje majetku, zúčtování rezerv a opravných položek celkem</t>
  </si>
  <si>
    <t>……………………………….</t>
  </si>
  <si>
    <t xml:space="preserve">Výčet položek </t>
  </si>
  <si>
    <t>ve znění vyhlášky č. 476/2003 Sb.</t>
  </si>
  <si>
    <t>Činnosti</t>
  </si>
  <si>
    <t>hlavní</t>
  </si>
  <si>
    <t>hospodářská</t>
  </si>
  <si>
    <t>Název, sídlo, právní forma</t>
  </si>
  <si>
    <t>a předmět činnosti účetní jednotky</t>
  </si>
  <si>
    <t xml:space="preserve">  32. Poskytnuté příspěvky </t>
  </si>
  <si>
    <t xml:space="preserve">a předmět činnosti účetní jednotky </t>
  </si>
  <si>
    <t>…………………………………</t>
  </si>
  <si>
    <t>AKTIVA</t>
  </si>
  <si>
    <t>Stav k prvnímu dni účetního období</t>
  </si>
  <si>
    <t>Stav k posled. dni účetního období</t>
  </si>
  <si>
    <t xml:space="preserve">A. Dlouhodobý majetek celkem </t>
  </si>
  <si>
    <t>Součet ř. 2+10+21+29</t>
  </si>
  <si>
    <t xml:space="preserve">I. Dlouhodobý nehmotný majetek celkem </t>
  </si>
  <si>
    <t>Součet ř. 3 až 9</t>
  </si>
  <si>
    <t xml:space="preserve">  1. Nehmotné výsledky výzkumu a vývoje </t>
  </si>
  <si>
    <t xml:space="preserve">  2. Software</t>
  </si>
  <si>
    <t xml:space="preserve">  3. Ocenitelná práva</t>
  </si>
  <si>
    <t xml:space="preserve">  4. Drobný dlouhodobý nehmotný  majetek   </t>
  </si>
  <si>
    <t xml:space="preserve">  5. Ostatní dlouhodobý nehmotný  majetek   </t>
  </si>
  <si>
    <t xml:space="preserve">  6. Nedokončený dlouhodobý nehmotný majetek</t>
  </si>
  <si>
    <t xml:space="preserve">  7. Poskytnuté zálohy na dlouhodobý nehmotný majetek</t>
  </si>
  <si>
    <t>II. Dlouhodobý hmotný majetek celkem</t>
  </si>
  <si>
    <t>Součet ř. 11 až 20</t>
  </si>
  <si>
    <t xml:space="preserve">  1. Pozemky</t>
  </si>
  <si>
    <t xml:space="preserve">  2. Umělecká díla, předměty a sbírky </t>
  </si>
  <si>
    <t xml:space="preserve">  3. Stavby </t>
  </si>
  <si>
    <t xml:space="preserve">  4. Samostatné movité věci a soubory movitých věcí                     </t>
  </si>
  <si>
    <t xml:space="preserve">  5. Pěstitelské celky trvalých porostů </t>
  </si>
  <si>
    <t xml:space="preserve">  6. Základní stádo a tažná zvířata </t>
  </si>
  <si>
    <t xml:space="preserve">  7. Drobný dlouhodobý hmotný  majetek   </t>
  </si>
  <si>
    <t xml:space="preserve">  8. Ostatní dlouhodobý hmotný  majetek   </t>
  </si>
  <si>
    <t xml:space="preserve">  9. Nedokončený dlouhodobý hmotný majetek</t>
  </si>
  <si>
    <t xml:space="preserve">10. Poskytnuté zálohy na dlouhodobý hmotný  majetek </t>
  </si>
  <si>
    <t xml:space="preserve">III. Dlouhodobý finanční majetek celkem                      </t>
  </si>
  <si>
    <t>Součet ř. 22 až 28</t>
  </si>
  <si>
    <t xml:space="preserve">  1. Podíly v ovládaných a řízených osobách </t>
  </si>
  <si>
    <t xml:space="preserve">  2. Podíly v osobách pod podstatných vlivem                                            </t>
  </si>
  <si>
    <t xml:space="preserve">  3. Dluhové cenné papíry držené do splatnosti                                              </t>
  </si>
  <si>
    <t xml:space="preserve">  4. Půjčky organizačním složkám </t>
  </si>
  <si>
    <t xml:space="preserve">  5. Ostatní dlouhodobé půjčky  </t>
  </si>
  <si>
    <t xml:space="preserve">  6. Ostatní dlouhodobý finanční majetek </t>
  </si>
  <si>
    <t xml:space="preserve">  7. Pořizovaný dlouhodobý finanční majetek</t>
  </si>
  <si>
    <t>IV. Oprávky k dlouhodobému majetku celkem</t>
  </si>
  <si>
    <t>Součet ř. 30 až 40</t>
  </si>
  <si>
    <t xml:space="preserve">  1. Oprávky k nehmotným výsledkům výzkumu a vývoje</t>
  </si>
  <si>
    <t xml:space="preserve">  2. Oprávky k softwaru</t>
  </si>
  <si>
    <t xml:space="preserve">  3. Oprávky k ocenitelným právům</t>
  </si>
  <si>
    <t xml:space="preserve">  4. Oprávky k drobnému dlouhodobému nehmotnému majetku</t>
  </si>
  <si>
    <t xml:space="preserve">  5. Oprávky k ostatnímu dlouhodobému nehmotnému majetku</t>
  </si>
  <si>
    <t xml:space="preserve">  6. Oprávky ke stavbám</t>
  </si>
  <si>
    <t xml:space="preserve">  7. Oprávky k samostatným movitým věcem a souborům movitých věcí</t>
  </si>
  <si>
    <t xml:space="preserve">  8. Oprávky k pěstitelským celkům trvalých porostů</t>
  </si>
  <si>
    <t xml:space="preserve">  9. Oprávky k základnímu stádu a tažným zvířatům</t>
  </si>
  <si>
    <t xml:space="preserve"> 10. Oprávky k drobnému dlouhodobému hmotnému majetku </t>
  </si>
  <si>
    <t xml:space="preserve"> 11. Oprávky k ostatnímu dlouhodobému hmotnému majetku</t>
  </si>
  <si>
    <t xml:space="preserve">B.   Krátkodobý majetek celkem                                  </t>
  </si>
  <si>
    <t xml:space="preserve">Součet ř. 42+52+72+81 </t>
  </si>
  <si>
    <t xml:space="preserve">I. Zásoby celkem </t>
  </si>
  <si>
    <t>Součet ř. 43 až 51</t>
  </si>
  <si>
    <t xml:space="preserve">  1. Materiál na skladě     </t>
  </si>
  <si>
    <t xml:space="preserve">  2   Materiál na cestě               </t>
  </si>
  <si>
    <t xml:space="preserve">  3. Nedokončená výroba          </t>
  </si>
  <si>
    <t xml:space="preserve">  4. Polotovary vlastní výroby          </t>
  </si>
  <si>
    <t xml:space="preserve">  5. Výrobky</t>
  </si>
  <si>
    <t xml:space="preserve">  6. Zvířata                                                       </t>
  </si>
  <si>
    <t xml:space="preserve">  7. Zboží na skladě a v prodejnách          </t>
  </si>
  <si>
    <t xml:space="preserve">  8. Zboží na cestě   </t>
  </si>
  <si>
    <t xml:space="preserve">  9. Poskytnuté zálohy na zásoby   </t>
  </si>
  <si>
    <t xml:space="preserve">II. Pohledávky celkem                                                        </t>
  </si>
  <si>
    <t>Součet ř. 53 až 71</t>
  </si>
  <si>
    <t xml:space="preserve">   1. Odběratelé</t>
  </si>
  <si>
    <t xml:space="preserve">   2. Směnky k inkasu</t>
  </si>
  <si>
    <t xml:space="preserve">   3. Pohledávky za eskontované cenné papíry</t>
  </si>
  <si>
    <t xml:space="preserve">   4. Poskytnuté provozní zálohy</t>
  </si>
  <si>
    <t xml:space="preserve">   5. Ostatní pohledávky</t>
  </si>
  <si>
    <t xml:space="preserve">   6. Pohledávky za zaměstnanci                                                                            </t>
  </si>
  <si>
    <t xml:space="preserve">   7. Pohledávky za  institucemi sociálního zabezpečení a veřejného zdravotního pojištění</t>
  </si>
  <si>
    <t xml:space="preserve">   8. Daň z příjmů                                                                                 </t>
  </si>
  <si>
    <t xml:space="preserve">   9. Ostatní přímé daně                                                                       </t>
  </si>
  <si>
    <t xml:space="preserve">  10. Daň z přidané hodnoty                                                                 </t>
  </si>
  <si>
    <t xml:space="preserve">  11. Ostatní daně a poplatky                                                                </t>
  </si>
  <si>
    <t xml:space="preserve">  12. Nároky na dotace a ostatní zúčtování se státním rozpočtem</t>
  </si>
  <si>
    <t xml:space="preserve">  13. Nároky na dotace a ostatní zúčtování s rozpočtem orgánů územních samosprávných celků                          </t>
  </si>
  <si>
    <t xml:space="preserve">  14. Pohledávky za účastníky sdružení                                                       </t>
  </si>
  <si>
    <t xml:space="preserve">  15. Pohledávky  z pevných terminovaných operací           </t>
  </si>
  <si>
    <t xml:space="preserve">  16. Pohledávky z emitovaných dluhopisů                                                                           </t>
  </si>
  <si>
    <t xml:space="preserve">  17. Jiné pohledávky                                                   </t>
  </si>
  <si>
    <t xml:space="preserve">  18. Dohadné účty aktivní</t>
  </si>
  <si>
    <t xml:space="preserve">  19. Opravná položka k pohledávkám                                                 </t>
  </si>
  <si>
    <t xml:space="preserve">III. Krátkodobý finanční majetek celkem </t>
  </si>
  <si>
    <t>Součet ř. 73 až 80</t>
  </si>
  <si>
    <t xml:space="preserve">   1. Pokladna   </t>
  </si>
  <si>
    <t xml:space="preserve">   2. Ceniny   </t>
  </si>
  <si>
    <t xml:space="preserve">   3. Účty v bankách     </t>
  </si>
  <si>
    <t xml:space="preserve">   4. Majetkové cenné papíry k obchodování</t>
  </si>
  <si>
    <t xml:space="preserve">   5. Dluhové cenné papíry k obchodování                                                         </t>
  </si>
  <si>
    <t xml:space="preserve">   6. Ostatní cenné papíry</t>
  </si>
  <si>
    <t xml:space="preserve">   7. Pořizovaný krátkodobý finanční majetek                                                      </t>
  </si>
  <si>
    <t xml:space="preserve">   8. Peníze na cestě</t>
  </si>
  <si>
    <t xml:space="preserve">IV. Jiná aktiva celkem  </t>
  </si>
  <si>
    <t xml:space="preserve">Součet ř. 82 až 84 </t>
  </si>
  <si>
    <t xml:space="preserve">   1. Náklady příštích období  </t>
  </si>
  <si>
    <t xml:space="preserve">   2. Příjmy příštích období                                                                    </t>
  </si>
  <si>
    <t xml:space="preserve">   3. Kursové rozdíly aktivní                                                                 </t>
  </si>
  <si>
    <t>AKTIVA CELKEM</t>
  </si>
  <si>
    <t xml:space="preserve">ř. 1+41  </t>
  </si>
  <si>
    <t>PASIVA</t>
  </si>
  <si>
    <t xml:space="preserve">A.      Vlastní zdroje celkem                                                    </t>
  </si>
  <si>
    <t xml:space="preserve">Součet ř. 87 + 91                </t>
  </si>
  <si>
    <t xml:space="preserve">I. Jmění celkem                                                                 </t>
  </si>
  <si>
    <t>Součet ř. 88 až 90</t>
  </si>
  <si>
    <t xml:space="preserve">   1. Vlastní jmění                                         </t>
  </si>
  <si>
    <t xml:space="preserve">   2. Fondy                                                                 </t>
  </si>
  <si>
    <t xml:space="preserve">   3. Oceňovací rozdíly z přecenění majetku a závazků</t>
  </si>
  <si>
    <t xml:space="preserve">II. Výsledek hospodaření celkem </t>
  </si>
  <si>
    <t>Součet ř. 92 až 94</t>
  </si>
  <si>
    <t xml:space="preserve">   1. Účet výsledku hospodaření                                                                   </t>
  </si>
  <si>
    <t xml:space="preserve">   2. Výsledek hospodaření ve schvalovacím řízení</t>
  </si>
  <si>
    <t xml:space="preserve">   3. Nerozdělený zisk, neuhrazená ztráta minulých let                                             </t>
  </si>
  <si>
    <t>B.        Cizí zdroje celkem</t>
  </si>
  <si>
    <t>Součet ř. 96+98+106+130</t>
  </si>
  <si>
    <t xml:space="preserve">I. Rezervy celkem </t>
  </si>
  <si>
    <t>ř. 97</t>
  </si>
  <si>
    <t xml:space="preserve">   1. Rezervy                                                                                                      </t>
  </si>
  <si>
    <t xml:space="preserve">II. Dlouhodobé závazky celkem  </t>
  </si>
  <si>
    <t>Součet ř. 99 až 105</t>
  </si>
  <si>
    <t xml:space="preserve">   1. Dlouhodobé bankovní úvěry</t>
  </si>
  <si>
    <t xml:space="preserve">   2. Emitované dluhopisy</t>
  </si>
  <si>
    <t xml:space="preserve">   3. Závazky z pronájmu                                                                         </t>
  </si>
  <si>
    <t xml:space="preserve">   4. Přijaté dlouhodobé zálohy                                                                </t>
  </si>
  <si>
    <t xml:space="preserve">   5. Dlouhodobé směnky k úhradě                                                          </t>
  </si>
  <si>
    <t xml:space="preserve">   6. Dohadné účty pasivní</t>
  </si>
  <si>
    <t xml:space="preserve">   7. Ostatní dlouhodobé závazky                                                           </t>
  </si>
  <si>
    <t xml:space="preserve">III. Krátkodobé závazky celkem                                   </t>
  </si>
  <si>
    <t xml:space="preserve">Součet ř. 107 až 129              </t>
  </si>
  <si>
    <t xml:space="preserve">   1. Dodavatelé</t>
  </si>
  <si>
    <t xml:space="preserve">   2. Směnky k úhradě</t>
  </si>
  <si>
    <t xml:space="preserve">   3. Přijaté zálohy</t>
  </si>
  <si>
    <t xml:space="preserve">   4. Ostatní závazky</t>
  </si>
  <si>
    <t xml:space="preserve">   5. Zaměstnanci</t>
  </si>
  <si>
    <t xml:space="preserve">   6. Ostatní závazky vůči zaměstnancům                  </t>
  </si>
  <si>
    <t xml:space="preserve">   7. Závazky k  institucím sociálního zabezpeční a veřejného zdravotního pojištění</t>
  </si>
  <si>
    <t xml:space="preserve">   8. Daň z příjmů                                                                                      </t>
  </si>
  <si>
    <t xml:space="preserve">   9. Ostatní přímé daně                                                                            </t>
  </si>
  <si>
    <t xml:space="preserve"> 10. Daň z přidané hodnoty                                                                      </t>
  </si>
  <si>
    <t xml:space="preserve"> 11. Ostatní daně a poplatky                                                                    </t>
  </si>
  <si>
    <t xml:space="preserve"> 12. Závazky ze vztahu k státnímu rozpočtu</t>
  </si>
  <si>
    <t xml:space="preserve"> 13. Závazky ze vztahu k rozpočtu orgánů územních samosprávných celků                                    </t>
  </si>
  <si>
    <t xml:space="preserve"> 14. Závazky z upsaných nesplacených cenných papírů a podílů</t>
  </si>
  <si>
    <t xml:space="preserve"> 15. Závazky k účastníkům sdružení                                                                      </t>
  </si>
  <si>
    <t xml:space="preserve"> 16. Závazky z pevných termínových operací</t>
  </si>
  <si>
    <t xml:space="preserve"> 17. Jiné závazky                                                                                     </t>
  </si>
  <si>
    <t xml:space="preserve"> 18. Krátkodobé  bankovní úvěry                                                             </t>
  </si>
  <si>
    <t xml:space="preserve"> 19. Eskontní  úvěry                                                           </t>
  </si>
  <si>
    <t xml:space="preserve"> 20. Emitované krátkodobé dluhopisy</t>
  </si>
  <si>
    <t xml:space="preserve"> 21. Vlastní dluhopisy</t>
  </si>
  <si>
    <t xml:space="preserve"> 22.  Dohadné účty pasivní                                                                    </t>
  </si>
  <si>
    <t xml:space="preserve"> 23. Ostatní krátkodobé finanční výpomoci               </t>
  </si>
  <si>
    <t xml:space="preserve">IV. Jiná pasiva celkem                                                   </t>
  </si>
  <si>
    <t>Součet ř. 131 až 133</t>
  </si>
  <si>
    <t xml:space="preserve">   1. Výdaje příštích období                                                                      </t>
  </si>
  <si>
    <t xml:space="preserve">   2. Výnosy příštích období                                                                     </t>
  </si>
  <si>
    <t xml:space="preserve">   3. Kursové rozdíly pasivní                                                                    </t>
  </si>
  <si>
    <t>PASIVA  CELKEM</t>
  </si>
  <si>
    <t xml:space="preserve">ř.  86 + 95 </t>
  </si>
  <si>
    <t>v plném rozsahu</t>
  </si>
  <si>
    <t>Rozvaha (bilance)</t>
  </si>
  <si>
    <t>podle vyhlášky č. 504/2002 Sb.,</t>
  </si>
  <si>
    <t>Výčet položek</t>
  </si>
  <si>
    <t>Dejvické divadlo, o.p.s.</t>
  </si>
  <si>
    <t>Zelená 1084/15a</t>
  </si>
  <si>
    <t>160 00 Praha 6</t>
  </si>
  <si>
    <t>Obecně prospěšná společnost</t>
  </si>
  <si>
    <t>Umělecká a divadelní činnost</t>
  </si>
  <si>
    <t>Podpisový záznam:  Stáhlíková Šárka</t>
  </si>
  <si>
    <t>Podpisový záznam:   Stáhlíková Šárka</t>
  </si>
  <si>
    <t>ke dni   .   .31.12.2008   .   .   .   .   .   .</t>
  </si>
  <si>
    <t>Sestaveno dne:   . 23.01.2009 .   .   .   .   .   .   .</t>
  </si>
  <si>
    <t>Sestaveno dne:   .   . 23.01.2009  .   .   .   .   .   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</si>
</sst>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#0"/>
  </numFmts>
  <fonts count="9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5" xfId="0" applyFont="1" applyFill="1" applyBorder="1" applyAlignment="1">
      <alignment horizontal="left" vertical="center" wrapText="1" indent="2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 indent="2"/>
    </xf>
    <xf numFmtId="0" fontId="2" fillId="0" borderId="3" xfId="0" applyFont="1" applyFill="1" applyBorder="1" applyAlignment="1">
      <alignment horizontal="left" vertical="center" wrapText="1" indent="2"/>
    </xf>
    <xf numFmtId="0" fontId="2" fillId="0" borderId="6" xfId="0" applyFont="1" applyFill="1" applyBorder="1" applyAlignment="1">
      <alignment horizontal="left" vertical="center" wrapText="1" indent="2"/>
    </xf>
    <xf numFmtId="0" fontId="2" fillId="0" borderId="6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6" fillId="0" borderId="6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5" xfId="21" applyFont="1" applyBorder="1" applyAlignment="1">
      <alignment horizontal="centerContinuous" vertical="center"/>
      <protection/>
    </xf>
    <xf numFmtId="0" fontId="2" fillId="0" borderId="3" xfId="0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0" fontId="6" fillId="0" borderId="6" xfId="21" applyFont="1" applyBorder="1" applyAlignment="1">
      <alignment horizontal="centerContinuous" vertical="center"/>
      <protection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6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6" fillId="0" borderId="0" xfId="21" applyFont="1" applyBorder="1" applyAlignment="1">
      <alignment horizontal="centerContinuous" vertical="center"/>
      <protection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/>
    </xf>
    <xf numFmtId="0" fontId="2" fillId="0" borderId="0" xfId="21" applyFont="1" applyBorder="1" applyAlignment="1" applyProtection="1">
      <alignment horizontal="centerContinuous"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6" fillId="0" borderId="0" xfId="21" applyFont="1" applyBorder="1" applyAlignment="1" applyProtection="1">
      <alignment horizontal="centerContinuous" vertical="center"/>
      <protection locked="0"/>
    </xf>
    <xf numFmtId="0" fontId="0" fillId="0" borderId="0" xfId="0" applyAlignment="1" applyProtection="1">
      <alignment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9" xfId="0" applyBorder="1" applyAlignment="1">
      <alignment horizontal="center" vertical="top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right" vertical="center" wrapText="1"/>
      <protection locked="0"/>
    </xf>
    <xf numFmtId="0" fontId="0" fillId="0" borderId="5" xfId="0" applyFont="1" applyFill="1" applyBorder="1" applyAlignment="1" applyProtection="1">
      <alignment horizontal="right" vertical="center"/>
      <protection locked="0"/>
    </xf>
    <xf numFmtId="0" fontId="0" fillId="0" borderId="5" xfId="0" applyFont="1" applyBorder="1" applyAlignment="1" applyProtection="1">
      <alignment horizontal="right" vertical="center" wrapText="1"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0" xfId="0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2" fillId="0" borderId="3" xfId="0" applyFont="1" applyFill="1" applyBorder="1" applyAlignment="1" applyProtection="1">
      <alignment vertical="center" wrapText="1"/>
      <protection locked="0"/>
    </xf>
    <xf numFmtId="49" fontId="2" fillId="0" borderId="3" xfId="0" applyNumberFormat="1" applyFont="1" applyFill="1" applyBorder="1" applyAlignment="1" applyProtection="1">
      <alignment horizontal="left" vertical="center" wrapText="1" indent="2"/>
      <protection locked="0"/>
    </xf>
    <xf numFmtId="49" fontId="2" fillId="0" borderId="6" xfId="0" applyNumberFormat="1" applyFont="1" applyFill="1" applyBorder="1" applyAlignment="1" applyProtection="1">
      <alignment horizontal="left" vertical="center" wrapText="1" indent="2"/>
      <protection locked="0"/>
    </xf>
    <xf numFmtId="0" fontId="2" fillId="0" borderId="4" xfId="0" applyFont="1" applyFill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49" fontId="2" fillId="0" borderId="2" xfId="0" applyNumberFormat="1" applyFont="1" applyFill="1" applyBorder="1" applyAlignment="1" applyProtection="1">
      <alignment horizontal="left" vertical="center" wrapText="1" indent="2"/>
      <protection locked="0"/>
    </xf>
    <xf numFmtId="49" fontId="2" fillId="0" borderId="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right" vertical="center" wrapText="1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right" vertical="center"/>
      <protection locked="0"/>
    </xf>
    <xf numFmtId="49" fontId="2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right" vertical="center" wrapText="1"/>
      <protection locked="0"/>
    </xf>
    <xf numFmtId="0" fontId="0" fillId="0" borderId="6" xfId="0" applyFont="1" applyFill="1" applyBorder="1" applyAlignment="1" applyProtection="1">
      <alignment horizontal="right" vertical="center" wrapText="1"/>
      <protection locked="0"/>
    </xf>
    <xf numFmtId="49" fontId="2" fillId="0" borderId="12" xfId="0" applyNumberFormat="1" applyFont="1" applyBorder="1" applyAlignment="1" applyProtection="1">
      <alignment horizontal="left" vertical="center" indent="1"/>
      <protection locked="0"/>
    </xf>
    <xf numFmtId="0" fontId="0" fillId="0" borderId="5" xfId="0" applyFont="1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right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5" xfId="20" applyFont="1" applyBorder="1" applyAlignment="1" applyProtection="1">
      <alignment horizontal="right"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/>
    </xf>
    <xf numFmtId="0" fontId="2" fillId="0" borderId="0" xfId="20" applyFont="1" applyBorder="1" applyAlignment="1" applyProtection="1">
      <alignment horizontal="centerContinuous"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20" applyProtection="1">
      <alignment/>
      <protection locked="0"/>
    </xf>
    <xf numFmtId="0" fontId="2" fillId="0" borderId="0" xfId="0" applyFont="1" applyBorder="1" applyAlignment="1" applyProtection="1">
      <alignment horizontal="centerContinuous"/>
      <protection locked="0"/>
    </xf>
    <xf numFmtId="0" fontId="0" fillId="2" borderId="5" xfId="0" applyFont="1" applyFill="1" applyBorder="1" applyAlignment="1" applyProtection="1">
      <alignment horizontal="right" vertical="center"/>
      <protection/>
    </xf>
    <xf numFmtId="0" fontId="0" fillId="2" borderId="5" xfId="0" applyFont="1" applyFill="1" applyBorder="1" applyAlignment="1" applyProtection="1">
      <alignment horizontal="right" vertical="center" wrapText="1"/>
      <protection/>
    </xf>
    <xf numFmtId="0" fontId="0" fillId="2" borderId="2" xfId="0" applyFont="1" applyFill="1" applyBorder="1" applyAlignment="1" applyProtection="1">
      <alignment horizontal="right" vertical="center"/>
      <protection/>
    </xf>
    <xf numFmtId="0" fontId="0" fillId="2" borderId="5" xfId="20" applyFont="1" applyFill="1" applyBorder="1" applyAlignment="1" applyProtection="1">
      <alignment horizontal="right" vertical="center"/>
      <protection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2" fillId="0" borderId="10" xfId="2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3" xfId="0" applyBorder="1" applyAlignment="1" applyProtection="1">
      <alignment horizontal="left" vertical="center" wrapText="1" indent="1"/>
      <protection locked="0"/>
    </xf>
    <xf numFmtId="0" fontId="6" fillId="0" borderId="13" xfId="0" applyFont="1" applyBorder="1" applyAlignment="1" applyProtection="1">
      <alignment horizontal="right" vertical="center" wrapText="1"/>
      <protection locked="0"/>
    </xf>
    <xf numFmtId="0" fontId="2" fillId="0" borderId="13" xfId="0" applyFont="1" applyBorder="1" applyAlignment="1" applyProtection="1">
      <alignment horizontal="right" vertical="center" wrapText="1"/>
      <protection locked="0"/>
    </xf>
    <xf numFmtId="0" fontId="2" fillId="0" borderId="11" xfId="0" applyFont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Alignment="1">
      <alignment/>
    </xf>
    <xf numFmtId="0" fontId="2" fillId="2" borderId="0" xfId="0" applyFont="1" applyFill="1" applyAlignment="1" applyProtection="1">
      <alignment horizontal="left" vertical="top" wrapText="1"/>
      <protection locked="0"/>
    </xf>
    <xf numFmtId="0" fontId="1" fillId="0" borderId="13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 applyProtection="1">
      <alignment horizontal="right" vertical="center"/>
      <protection locked="0"/>
    </xf>
    <xf numFmtId="0" fontId="1" fillId="0" borderId="10" xfId="20" applyFont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horizontal="right" vertical="center"/>
      <protection locked="0"/>
    </xf>
    <xf numFmtId="0" fontId="6" fillId="0" borderId="11" xfId="0" applyFont="1" applyBorder="1" applyAlignment="1" applyProtection="1">
      <alignment horizontal="right" vertical="center"/>
      <protection locked="0"/>
    </xf>
    <xf numFmtId="0" fontId="6" fillId="0" borderId="10" xfId="2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horizontal="right"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6" fillId="0" borderId="10" xfId="20" applyFont="1" applyFill="1" applyBorder="1" applyAlignment="1" applyProtection="1">
      <alignment horizontal="left" vertical="center" indent="1"/>
      <protection locked="0"/>
    </xf>
    <xf numFmtId="0" fontId="0" fillId="0" borderId="13" xfId="0" applyBorder="1" applyAlignment="1" applyProtection="1">
      <alignment horizontal="left" vertical="center" indent="1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3" borderId="0" xfId="0" applyFill="1" applyAlignment="1" applyProtection="1">
      <alignment horizont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14" fontId="0" fillId="3" borderId="0" xfId="0" applyNumberFormat="1" applyFill="1" applyAlignment="1" applyProtection="1">
      <alignment horizontal="center"/>
      <protection locked="0"/>
    </xf>
    <xf numFmtId="0" fontId="0" fillId="3" borderId="0" xfId="0" applyFill="1" applyAlignment="1" applyProtection="1">
      <alignment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0" fillId="0" borderId="11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15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0" fontId="1" fillId="0" borderId="11" xfId="0" applyFont="1" applyBorder="1" applyAlignment="1" applyProtection="1">
      <alignment horizontal="right" vertical="center" wrapText="1"/>
      <protection locked="0"/>
    </xf>
    <xf numFmtId="0" fontId="2" fillId="0" borderId="5" xfId="0" applyFont="1" applyFill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2" fillId="0" borderId="12" xfId="20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2" fillId="0" borderId="0" xfId="2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10" xfId="20" applyFont="1" applyBorder="1" applyAlignment="1" applyProtection="1">
      <alignment horizontal="left" vertical="center" wrapText="1"/>
      <protection locked="0"/>
    </xf>
    <xf numFmtId="0" fontId="2" fillId="0" borderId="13" xfId="20" applyFont="1" applyBorder="1" applyAlignment="1" applyProtection="1">
      <alignment horizontal="left" vertical="center" wrapText="1"/>
      <protection locked="0"/>
    </xf>
    <xf numFmtId="0" fontId="2" fillId="0" borderId="11" xfId="2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wrapText="1"/>
      <protection locked="0"/>
    </xf>
    <xf numFmtId="0" fontId="2" fillId="2" borderId="0" xfId="0" applyFont="1" applyFill="1" applyAlignment="1" applyProtection="1">
      <alignment horizontal="center" vertical="top" wrapText="1"/>
      <protection locked="0"/>
    </xf>
    <xf numFmtId="0" fontId="2" fillId="2" borderId="0" xfId="0" applyFont="1" applyFill="1" applyAlignment="1" applyProtection="1">
      <alignment horizontal="left" wrapText="1"/>
      <protection locked="0"/>
    </xf>
    <xf numFmtId="0" fontId="2" fillId="0" borderId="9" xfId="0" applyFont="1" applyFill="1" applyBorder="1" applyAlignment="1" applyProtection="1">
      <alignment horizontal="center" vertical="top" wrapText="1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2" fillId="2" borderId="0" xfId="0" applyFont="1" applyFill="1" applyAlignment="1">
      <alignment horizontal="left" vertical="top" wrapText="1"/>
    </xf>
    <xf numFmtId="0" fontId="0" fillId="2" borderId="5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0" fillId="0" borderId="5" xfId="0" applyFont="1" applyFill="1" applyBorder="1" applyAlignment="1" applyProtection="1">
      <alignment horizontal="right" vertical="center"/>
      <protection locked="0"/>
    </xf>
    <xf numFmtId="0" fontId="0" fillId="0" borderId="5" xfId="0" applyBorder="1" applyAlignment="1">
      <alignment horizontal="right" vertical="center"/>
    </xf>
    <xf numFmtId="0" fontId="0" fillId="0" borderId="5" xfId="0" applyFont="1" applyFill="1" applyBorder="1" applyAlignment="1" applyProtection="1">
      <alignment horizontal="right" vertical="center" wrapText="1"/>
      <protection locked="0"/>
    </xf>
    <xf numFmtId="0" fontId="0" fillId="0" borderId="5" xfId="0" applyBorder="1" applyAlignment="1">
      <alignment horizontal="right" vertical="center" wrapText="1"/>
    </xf>
    <xf numFmtId="0" fontId="0" fillId="2" borderId="5" xfId="0" applyFont="1" applyFill="1" applyBorder="1" applyAlignment="1">
      <alignment horizontal="right" vertical="center" wrapText="1"/>
    </xf>
    <xf numFmtId="0" fontId="0" fillId="2" borderId="5" xfId="0" applyFill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5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" borderId="5" xfId="0" applyFont="1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0" borderId="5" xfId="0" applyFont="1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5" xfId="0" applyFont="1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5" xfId="0" applyFont="1" applyFill="1" applyBorder="1" applyAlignment="1" applyProtection="1">
      <alignment horizontal="center" vertical="top" wrapText="1"/>
      <protection locked="0"/>
    </xf>
    <xf numFmtId="0" fontId="0" fillId="0" borderId="5" xfId="0" applyBorder="1" applyAlignment="1">
      <alignment horizontal="center" vertical="top" wrapText="1"/>
    </xf>
    <xf numFmtId="0" fontId="0" fillId="2" borderId="5" xfId="0" applyFont="1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7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3" borderId="0" xfId="0" applyFill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3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0" fillId="0" borderId="5" xfId="0" applyFont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/>
      <protection locked="0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Rozvaha OPS" xfId="20"/>
    <cellStyle name="normální_Výkaz zisků a ztrát OPS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N171"/>
  <sheetViews>
    <sheetView showZeros="0" zoomScaleSheetLayoutView="100" workbookViewId="0" topLeftCell="A134">
      <selection activeCell="J134" sqref="J134"/>
    </sheetView>
  </sheetViews>
  <sheetFormatPr defaultColWidth="9.00390625" defaultRowHeight="12.75"/>
  <cols>
    <col min="1" max="1" width="9.25390625" style="51" customWidth="1"/>
    <col min="2" max="2" width="24.75390625" style="51" customWidth="1"/>
    <col min="3" max="3" width="6.75390625" style="51" customWidth="1"/>
    <col min="4" max="4" width="5.75390625" style="51" customWidth="1"/>
    <col min="5" max="5" width="12.75390625" style="51" customWidth="1"/>
    <col min="6" max="6" width="5.75390625" style="51" customWidth="1"/>
    <col min="7" max="8" width="15.75390625" style="51" customWidth="1"/>
    <col min="9" max="9" width="1.75390625" style="51" customWidth="1"/>
    <col min="10" max="13" width="9.125" style="51" customWidth="1"/>
    <col min="14" max="14" width="0" style="51" hidden="1" customWidth="1"/>
    <col min="15" max="16384" width="9.125" style="51" customWidth="1"/>
  </cols>
  <sheetData>
    <row r="1" spans="1:9" ht="9.75" customHeight="1">
      <c r="A1" s="53"/>
      <c r="B1" s="53"/>
      <c r="C1" s="53"/>
      <c r="D1" s="53"/>
      <c r="E1" s="53"/>
      <c r="F1" s="53"/>
      <c r="G1" s="53"/>
      <c r="H1" s="53"/>
      <c r="I1" s="53"/>
    </row>
    <row r="2" spans="1:9" ht="15.75">
      <c r="A2" s="203" t="s">
        <v>356</v>
      </c>
      <c r="B2" s="203"/>
      <c r="C2" s="159" t="s">
        <v>354</v>
      </c>
      <c r="D2" s="160"/>
      <c r="E2" s="160"/>
      <c r="F2" s="52"/>
      <c r="G2" s="202" t="s">
        <v>190</v>
      </c>
      <c r="H2" s="202"/>
      <c r="I2" s="53"/>
    </row>
    <row r="3" spans="1:9" ht="12.75">
      <c r="A3" s="135" t="s">
        <v>355</v>
      </c>
      <c r="B3" s="135"/>
      <c r="C3" s="161" t="s">
        <v>353</v>
      </c>
      <c r="D3" s="162"/>
      <c r="E3" s="162"/>
      <c r="F3" s="53"/>
      <c r="G3" s="202" t="s">
        <v>193</v>
      </c>
      <c r="H3" s="202"/>
      <c r="I3" s="53"/>
    </row>
    <row r="4" spans="1:9" ht="12.75" customHeight="1">
      <c r="A4" s="135" t="s">
        <v>186</v>
      </c>
      <c r="B4" s="135"/>
      <c r="C4" s="163">
        <v>39813</v>
      </c>
      <c r="D4" s="164"/>
      <c r="E4" s="164"/>
      <c r="F4" s="53"/>
      <c r="G4" s="157" t="s">
        <v>357</v>
      </c>
      <c r="H4" s="157"/>
      <c r="I4" s="53"/>
    </row>
    <row r="5" spans="1:9" ht="12.75" customHeight="1">
      <c r="A5" s="53"/>
      <c r="B5" s="53"/>
      <c r="C5" s="165" t="s">
        <v>2</v>
      </c>
      <c r="D5" s="166"/>
      <c r="E5" s="166"/>
      <c r="F5" s="53"/>
      <c r="G5" s="157" t="s">
        <v>358</v>
      </c>
      <c r="H5" s="157"/>
      <c r="I5" s="53"/>
    </row>
    <row r="6" spans="1:9" ht="12.75">
      <c r="A6" s="53"/>
      <c r="B6" s="53"/>
      <c r="C6" s="53"/>
      <c r="D6" s="53"/>
      <c r="E6" s="53"/>
      <c r="F6" s="53"/>
      <c r="G6" s="157" t="s">
        <v>359</v>
      </c>
      <c r="H6" s="157"/>
      <c r="I6" s="53"/>
    </row>
    <row r="7" spans="1:9" ht="12.75">
      <c r="A7" s="53"/>
      <c r="B7" s="53"/>
      <c r="C7" s="167" t="s">
        <v>1</v>
      </c>
      <c r="D7" s="168"/>
      <c r="E7" s="169"/>
      <c r="F7" s="53"/>
      <c r="G7" s="157" t="s">
        <v>194</v>
      </c>
      <c r="H7" s="157"/>
      <c r="I7" s="53"/>
    </row>
    <row r="8" spans="1:9" ht="12.75">
      <c r="A8" s="53"/>
      <c r="B8" s="53"/>
      <c r="C8" s="170">
        <v>27157806</v>
      </c>
      <c r="D8" s="171"/>
      <c r="E8" s="172"/>
      <c r="F8" s="53"/>
      <c r="G8" s="157" t="s">
        <v>360</v>
      </c>
      <c r="H8" s="157"/>
      <c r="I8" s="53"/>
    </row>
    <row r="9" spans="1:9" ht="12.75">
      <c r="A9" s="53"/>
      <c r="B9" s="53"/>
      <c r="C9" s="70"/>
      <c r="D9" s="70"/>
      <c r="E9" s="70"/>
      <c r="F9" s="53"/>
      <c r="G9" s="157" t="s">
        <v>361</v>
      </c>
      <c r="H9" s="157"/>
      <c r="I9" s="53"/>
    </row>
    <row r="10" spans="1:9" ht="12.75">
      <c r="A10" s="53"/>
      <c r="B10" s="53"/>
      <c r="C10" s="70"/>
      <c r="D10" s="70"/>
      <c r="E10" s="70"/>
      <c r="F10" s="53"/>
      <c r="G10" s="157" t="s">
        <v>194</v>
      </c>
      <c r="H10" s="157"/>
      <c r="I10" s="53"/>
    </row>
    <row r="11" spans="1:9" ht="12.75">
      <c r="A11" s="53"/>
      <c r="B11" s="53"/>
      <c r="C11" s="70"/>
      <c r="D11" s="70"/>
      <c r="E11" s="70"/>
      <c r="F11" s="53"/>
      <c r="G11" s="71"/>
      <c r="H11" s="71"/>
      <c r="I11" s="53"/>
    </row>
    <row r="12" spans="7:8" ht="12.75">
      <c r="G12" s="158"/>
      <c r="H12" s="158"/>
    </row>
    <row r="13" spans="1:8" ht="28.5" customHeight="1">
      <c r="A13" s="173" t="s">
        <v>195</v>
      </c>
      <c r="B13" s="174"/>
      <c r="C13" s="174"/>
      <c r="D13" s="174"/>
      <c r="E13" s="175"/>
      <c r="F13" s="73" t="s">
        <v>0</v>
      </c>
      <c r="G13" s="74" t="s">
        <v>196</v>
      </c>
      <c r="H13" s="73" t="s">
        <v>197</v>
      </c>
    </row>
    <row r="14" spans="1:14" s="76" customFormat="1" ht="13.5" customHeight="1">
      <c r="A14" s="155" t="s">
        <v>198</v>
      </c>
      <c r="B14" s="156"/>
      <c r="C14" s="178" t="s">
        <v>199</v>
      </c>
      <c r="D14" s="179"/>
      <c r="E14" s="180"/>
      <c r="F14" s="75">
        <v>1</v>
      </c>
      <c r="G14" s="118">
        <f>G15+G23+G34+G42</f>
        <v>3737</v>
      </c>
      <c r="H14" s="118">
        <f>H15+H23+H34+H42</f>
        <v>3292</v>
      </c>
      <c r="N14" s="77">
        <f>IF(OR(AND(G14&lt;&gt;" ",G14&lt;&gt;0),AND(H14&lt;&gt;" ",H14&lt;&gt;0)),1,0)</f>
        <v>1</v>
      </c>
    </row>
    <row r="15" spans="1:14" ht="13.5" customHeight="1">
      <c r="A15" s="153" t="s">
        <v>200</v>
      </c>
      <c r="B15" s="154"/>
      <c r="C15" s="154"/>
      <c r="D15" s="178" t="s">
        <v>201</v>
      </c>
      <c r="E15" s="180"/>
      <c r="F15" s="75">
        <v>2</v>
      </c>
      <c r="G15" s="118">
        <f>G16+G17+G18+G19+G20+G21+G22</f>
        <v>182</v>
      </c>
      <c r="H15" s="118">
        <v>182</v>
      </c>
      <c r="N15" s="77">
        <f>IF(OR(AND(G15&lt;&gt;" ",G15&lt;&gt;0),AND(H15&lt;&gt;" ",H15&lt;&gt;0)),1,0)</f>
        <v>1</v>
      </c>
    </row>
    <row r="16" spans="1:14" s="77" customFormat="1" ht="13.5" customHeight="1">
      <c r="A16" s="78"/>
      <c r="B16" s="126" t="s">
        <v>202</v>
      </c>
      <c r="C16" s="127"/>
      <c r="D16" s="176"/>
      <c r="E16" s="177"/>
      <c r="F16" s="75">
        <v>3</v>
      </c>
      <c r="G16" s="67"/>
      <c r="H16" s="67"/>
      <c r="N16" s="77">
        <f>IF(OR(AND(G16&lt;&gt;" ",G16&lt;&gt;0),AND(H16&lt;&gt;" ",H16&lt;&gt;0)),1,0)</f>
        <v>0</v>
      </c>
    </row>
    <row r="17" spans="1:14" s="77" customFormat="1" ht="13.5" customHeight="1">
      <c r="A17" s="79"/>
      <c r="B17" s="126" t="s">
        <v>203</v>
      </c>
      <c r="C17" s="127"/>
      <c r="D17" s="122"/>
      <c r="E17" s="123"/>
      <c r="F17" s="75">
        <v>4</v>
      </c>
      <c r="G17" s="67">
        <v>119</v>
      </c>
      <c r="H17" s="67">
        <v>119</v>
      </c>
      <c r="N17" s="77">
        <f aca="true" t="shared" si="0" ref="N17:N80">IF(OR(AND(G17&lt;&gt;" ",G17&lt;&gt;0),AND(H17&lt;&gt;" ",H17&lt;&gt;0)),1,0)</f>
        <v>1</v>
      </c>
    </row>
    <row r="18" spans="1:14" s="77" customFormat="1" ht="13.5" customHeight="1">
      <c r="A18" s="79"/>
      <c r="B18" s="126" t="s">
        <v>204</v>
      </c>
      <c r="C18" s="127"/>
      <c r="D18" s="122"/>
      <c r="E18" s="123"/>
      <c r="F18" s="75">
        <v>5</v>
      </c>
      <c r="G18" s="67"/>
      <c r="H18" s="67"/>
      <c r="N18" s="77">
        <f t="shared" si="0"/>
        <v>0</v>
      </c>
    </row>
    <row r="19" spans="1:14" s="77" customFormat="1" ht="13.5" customHeight="1">
      <c r="A19" s="79"/>
      <c r="B19" s="126" t="s">
        <v>205</v>
      </c>
      <c r="C19" s="127"/>
      <c r="D19" s="122"/>
      <c r="E19" s="123"/>
      <c r="F19" s="75">
        <v>6</v>
      </c>
      <c r="G19" s="67">
        <v>63</v>
      </c>
      <c r="H19" s="67">
        <v>63</v>
      </c>
      <c r="N19" s="77">
        <f t="shared" si="0"/>
        <v>1</v>
      </c>
    </row>
    <row r="20" spans="1:14" s="77" customFormat="1" ht="13.5" customHeight="1">
      <c r="A20" s="79"/>
      <c r="B20" s="126" t="s">
        <v>206</v>
      </c>
      <c r="C20" s="127"/>
      <c r="D20" s="122"/>
      <c r="E20" s="123"/>
      <c r="F20" s="75">
        <v>7</v>
      </c>
      <c r="G20" s="67"/>
      <c r="H20" s="67"/>
      <c r="N20" s="77">
        <f t="shared" si="0"/>
        <v>0</v>
      </c>
    </row>
    <row r="21" spans="1:14" s="77" customFormat="1" ht="13.5" customHeight="1">
      <c r="A21" s="80"/>
      <c r="B21" s="126" t="s">
        <v>207</v>
      </c>
      <c r="C21" s="127"/>
      <c r="D21" s="122"/>
      <c r="E21" s="123"/>
      <c r="F21" s="75">
        <v>8</v>
      </c>
      <c r="G21" s="67"/>
      <c r="H21" s="67"/>
      <c r="N21" s="77">
        <f t="shared" si="0"/>
        <v>0</v>
      </c>
    </row>
    <row r="22" spans="1:14" s="77" customFormat="1" ht="13.5" customHeight="1">
      <c r="A22" s="81"/>
      <c r="B22" s="151" t="s">
        <v>208</v>
      </c>
      <c r="C22" s="145"/>
      <c r="D22" s="146"/>
      <c r="E22" s="152"/>
      <c r="F22" s="75">
        <v>9</v>
      </c>
      <c r="G22" s="67"/>
      <c r="H22" s="67"/>
      <c r="N22" s="77">
        <f t="shared" si="0"/>
        <v>0</v>
      </c>
    </row>
    <row r="23" spans="1:14" s="77" customFormat="1" ht="13.5" customHeight="1">
      <c r="A23" s="128" t="s">
        <v>209</v>
      </c>
      <c r="B23" s="129"/>
      <c r="C23" s="129"/>
      <c r="D23" s="130" t="s">
        <v>210</v>
      </c>
      <c r="E23" s="132"/>
      <c r="F23" s="75">
        <v>10</v>
      </c>
      <c r="G23" s="119">
        <f>G24+G25+G26+G27+G28+G29+G30+G31+G32+G33</f>
        <v>4749</v>
      </c>
      <c r="H23" s="119">
        <f>H24+H25+H26+H27+H28+H29+H30+H31+H32+H33</f>
        <v>4649</v>
      </c>
      <c r="N23" s="77">
        <f t="shared" si="0"/>
        <v>1</v>
      </c>
    </row>
    <row r="24" spans="1:14" s="77" customFormat="1" ht="13.5" customHeight="1">
      <c r="A24" s="84"/>
      <c r="B24" s="181" t="s">
        <v>211</v>
      </c>
      <c r="C24" s="182"/>
      <c r="D24" s="183"/>
      <c r="E24" s="184"/>
      <c r="F24" s="75">
        <v>11</v>
      </c>
      <c r="G24" s="67"/>
      <c r="H24" s="67"/>
      <c r="N24" s="77">
        <f t="shared" si="0"/>
        <v>0</v>
      </c>
    </row>
    <row r="25" spans="1:14" s="77" customFormat="1" ht="13.5" customHeight="1">
      <c r="A25" s="80"/>
      <c r="B25" s="126" t="s">
        <v>212</v>
      </c>
      <c r="C25" s="127"/>
      <c r="D25" s="122"/>
      <c r="E25" s="123"/>
      <c r="F25" s="75">
        <v>12</v>
      </c>
      <c r="G25" s="67">
        <v>4</v>
      </c>
      <c r="H25" s="67">
        <v>4</v>
      </c>
      <c r="N25" s="77">
        <f t="shared" si="0"/>
        <v>1</v>
      </c>
    </row>
    <row r="26" spans="1:14" s="77" customFormat="1" ht="13.5" customHeight="1">
      <c r="A26" s="80"/>
      <c r="B26" s="126" t="s">
        <v>213</v>
      </c>
      <c r="C26" s="127"/>
      <c r="D26" s="122"/>
      <c r="E26" s="123"/>
      <c r="F26" s="75">
        <v>13</v>
      </c>
      <c r="G26" s="67"/>
      <c r="H26" s="67"/>
      <c r="N26" s="77">
        <f t="shared" si="0"/>
        <v>0</v>
      </c>
    </row>
    <row r="27" spans="1:14" s="77" customFormat="1" ht="13.5" customHeight="1">
      <c r="A27" s="80"/>
      <c r="B27" s="126" t="s">
        <v>214</v>
      </c>
      <c r="C27" s="127"/>
      <c r="D27" s="185"/>
      <c r="E27" s="186"/>
      <c r="F27" s="75">
        <v>14</v>
      </c>
      <c r="G27" s="67">
        <v>2145</v>
      </c>
      <c r="H27" s="67">
        <v>2145</v>
      </c>
      <c r="N27" s="77">
        <f t="shared" si="0"/>
        <v>1</v>
      </c>
    </row>
    <row r="28" spans="1:14" s="77" customFormat="1" ht="13.5" customHeight="1">
      <c r="A28" s="85"/>
      <c r="B28" s="126" t="s">
        <v>215</v>
      </c>
      <c r="C28" s="127"/>
      <c r="D28" s="122"/>
      <c r="E28" s="123"/>
      <c r="F28" s="75">
        <v>15</v>
      </c>
      <c r="G28" s="67"/>
      <c r="H28" s="67"/>
      <c r="N28" s="77">
        <f t="shared" si="0"/>
        <v>0</v>
      </c>
    </row>
    <row r="29" spans="1:14" s="77" customFormat="1" ht="13.5" customHeight="1">
      <c r="A29" s="85"/>
      <c r="B29" s="126" t="s">
        <v>216</v>
      </c>
      <c r="C29" s="127"/>
      <c r="D29" s="122"/>
      <c r="E29" s="123"/>
      <c r="F29" s="75">
        <v>16</v>
      </c>
      <c r="G29" s="67"/>
      <c r="H29" s="67"/>
      <c r="N29" s="77">
        <f t="shared" si="0"/>
        <v>0</v>
      </c>
    </row>
    <row r="30" spans="1:14" s="77" customFormat="1" ht="13.5" customHeight="1">
      <c r="A30" s="80"/>
      <c r="B30" s="126" t="s">
        <v>217</v>
      </c>
      <c r="C30" s="127"/>
      <c r="D30" s="122"/>
      <c r="E30" s="123"/>
      <c r="F30" s="75">
        <v>17</v>
      </c>
      <c r="G30" s="67">
        <v>2600</v>
      </c>
      <c r="H30" s="67">
        <v>2500</v>
      </c>
      <c r="N30" s="77">
        <f t="shared" si="0"/>
        <v>1</v>
      </c>
    </row>
    <row r="31" spans="1:14" s="77" customFormat="1" ht="13.5" customHeight="1">
      <c r="A31" s="80"/>
      <c r="B31" s="126" t="s">
        <v>218</v>
      </c>
      <c r="C31" s="127"/>
      <c r="D31" s="122"/>
      <c r="E31" s="123"/>
      <c r="F31" s="75">
        <v>18</v>
      </c>
      <c r="G31" s="67"/>
      <c r="H31" s="67"/>
      <c r="N31" s="77">
        <f t="shared" si="0"/>
        <v>0</v>
      </c>
    </row>
    <row r="32" spans="1:14" s="77" customFormat="1" ht="13.5" customHeight="1">
      <c r="A32" s="80"/>
      <c r="B32" s="126" t="s">
        <v>219</v>
      </c>
      <c r="C32" s="127"/>
      <c r="D32" s="122"/>
      <c r="E32" s="123"/>
      <c r="F32" s="75">
        <v>19</v>
      </c>
      <c r="G32" s="67"/>
      <c r="H32" s="67"/>
      <c r="N32" s="77">
        <f t="shared" si="0"/>
        <v>0</v>
      </c>
    </row>
    <row r="33" spans="1:14" s="77" customFormat="1" ht="13.5" customHeight="1">
      <c r="A33" s="81"/>
      <c r="B33" s="126" t="s">
        <v>220</v>
      </c>
      <c r="C33" s="127"/>
      <c r="D33" s="122"/>
      <c r="E33" s="123"/>
      <c r="F33" s="75">
        <v>20</v>
      </c>
      <c r="G33" s="67"/>
      <c r="H33" s="67"/>
      <c r="N33" s="77">
        <f t="shared" si="0"/>
        <v>0</v>
      </c>
    </row>
    <row r="34" spans="1:14" s="77" customFormat="1" ht="13.5" customHeight="1">
      <c r="A34" s="128" t="s">
        <v>221</v>
      </c>
      <c r="B34" s="129"/>
      <c r="C34" s="122"/>
      <c r="D34" s="130" t="s">
        <v>222</v>
      </c>
      <c r="E34" s="187"/>
      <c r="F34" s="75">
        <v>21</v>
      </c>
      <c r="G34" s="119">
        <f>G35+G36+G37+G38+G39+G40+G41</f>
        <v>0</v>
      </c>
      <c r="H34" s="119">
        <f>H35+H36+H37+H38+H39+H40+H41</f>
        <v>0</v>
      </c>
      <c r="N34" s="77">
        <f t="shared" si="0"/>
        <v>0</v>
      </c>
    </row>
    <row r="35" spans="1:14" s="77" customFormat="1" ht="13.5" customHeight="1">
      <c r="A35" s="84"/>
      <c r="B35" s="126" t="s">
        <v>223</v>
      </c>
      <c r="C35" s="127"/>
      <c r="D35" s="122"/>
      <c r="E35" s="123"/>
      <c r="F35" s="75">
        <v>22</v>
      </c>
      <c r="G35" s="67"/>
      <c r="H35" s="67"/>
      <c r="N35" s="77">
        <f t="shared" si="0"/>
        <v>0</v>
      </c>
    </row>
    <row r="36" spans="1:14" s="77" customFormat="1" ht="13.5" customHeight="1">
      <c r="A36" s="80"/>
      <c r="B36" s="126" t="s">
        <v>224</v>
      </c>
      <c r="C36" s="127"/>
      <c r="D36" s="122"/>
      <c r="E36" s="123"/>
      <c r="F36" s="75">
        <v>23</v>
      </c>
      <c r="G36" s="67"/>
      <c r="H36" s="67"/>
      <c r="N36" s="77">
        <f t="shared" si="0"/>
        <v>0</v>
      </c>
    </row>
    <row r="37" spans="1:14" s="77" customFormat="1" ht="13.5" customHeight="1">
      <c r="A37" s="80"/>
      <c r="B37" s="126" t="s">
        <v>225</v>
      </c>
      <c r="C37" s="127"/>
      <c r="D37" s="122"/>
      <c r="E37" s="123"/>
      <c r="F37" s="75">
        <v>24</v>
      </c>
      <c r="G37" s="67"/>
      <c r="H37" s="67"/>
      <c r="N37" s="77">
        <f t="shared" si="0"/>
        <v>0</v>
      </c>
    </row>
    <row r="38" spans="1:14" s="77" customFormat="1" ht="13.5" customHeight="1">
      <c r="A38" s="85"/>
      <c r="B38" s="126" t="s">
        <v>226</v>
      </c>
      <c r="C38" s="127"/>
      <c r="D38" s="122"/>
      <c r="E38" s="123"/>
      <c r="F38" s="75">
        <v>25</v>
      </c>
      <c r="G38" s="67"/>
      <c r="H38" s="67"/>
      <c r="N38" s="77">
        <f t="shared" si="0"/>
        <v>0</v>
      </c>
    </row>
    <row r="39" spans="1:14" s="77" customFormat="1" ht="13.5" customHeight="1">
      <c r="A39" s="85"/>
      <c r="B39" s="126" t="s">
        <v>227</v>
      </c>
      <c r="C39" s="127"/>
      <c r="D39" s="122"/>
      <c r="E39" s="123"/>
      <c r="F39" s="75">
        <v>26</v>
      </c>
      <c r="G39" s="67"/>
      <c r="H39" s="67"/>
      <c r="N39" s="77">
        <f t="shared" si="0"/>
        <v>0</v>
      </c>
    </row>
    <row r="40" spans="1:14" s="77" customFormat="1" ht="13.5" customHeight="1">
      <c r="A40" s="80"/>
      <c r="B40" s="126" t="s">
        <v>228</v>
      </c>
      <c r="C40" s="127"/>
      <c r="D40" s="122"/>
      <c r="E40" s="123"/>
      <c r="F40" s="75">
        <v>27</v>
      </c>
      <c r="G40" s="67"/>
      <c r="H40" s="67"/>
      <c r="N40" s="77">
        <f t="shared" si="0"/>
        <v>0</v>
      </c>
    </row>
    <row r="41" spans="1:14" s="77" customFormat="1" ht="13.5" customHeight="1">
      <c r="A41" s="81"/>
      <c r="B41" s="151" t="s">
        <v>229</v>
      </c>
      <c r="C41" s="145"/>
      <c r="D41" s="146"/>
      <c r="E41" s="152"/>
      <c r="F41" s="75">
        <v>28</v>
      </c>
      <c r="G41" s="67"/>
      <c r="H41" s="67"/>
      <c r="N41" s="77">
        <f t="shared" si="0"/>
        <v>0</v>
      </c>
    </row>
    <row r="42" spans="1:14" s="77" customFormat="1" ht="13.5" customHeight="1">
      <c r="A42" s="128" t="s">
        <v>230</v>
      </c>
      <c r="B42" s="129"/>
      <c r="C42" s="129"/>
      <c r="D42" s="130" t="s">
        <v>231</v>
      </c>
      <c r="E42" s="132"/>
      <c r="F42" s="75">
        <v>29</v>
      </c>
      <c r="G42" s="119">
        <f>G43+G44+G45+G46+G47+G48+G49+G50+G51+G52+G53</f>
        <v>-1194</v>
      </c>
      <c r="H42" s="119">
        <f>H43+H44+H45+H46+H47+H48+H49+H50+H51+H52+H53</f>
        <v>-1539</v>
      </c>
      <c r="N42" s="77">
        <f t="shared" si="0"/>
        <v>1</v>
      </c>
    </row>
    <row r="43" spans="1:14" s="77" customFormat="1" ht="13.5" customHeight="1">
      <c r="A43" s="80"/>
      <c r="B43" s="181" t="s">
        <v>232</v>
      </c>
      <c r="C43" s="182"/>
      <c r="D43" s="183"/>
      <c r="E43" s="184"/>
      <c r="F43" s="75">
        <v>30</v>
      </c>
      <c r="G43" s="67"/>
      <c r="H43" s="67"/>
      <c r="N43" s="77">
        <f t="shared" si="0"/>
        <v>0</v>
      </c>
    </row>
    <row r="44" spans="1:14" s="77" customFormat="1" ht="13.5" customHeight="1">
      <c r="A44" s="80"/>
      <c r="B44" s="126" t="s">
        <v>233</v>
      </c>
      <c r="C44" s="127"/>
      <c r="D44" s="122"/>
      <c r="E44" s="123"/>
      <c r="F44" s="75">
        <v>31</v>
      </c>
      <c r="G44" s="67">
        <v>-102</v>
      </c>
      <c r="H44" s="67">
        <v>-119</v>
      </c>
      <c r="N44" s="77">
        <f t="shared" si="0"/>
        <v>1</v>
      </c>
    </row>
    <row r="45" spans="1:14" s="77" customFormat="1" ht="13.5" customHeight="1">
      <c r="A45" s="80"/>
      <c r="B45" s="126" t="s">
        <v>234</v>
      </c>
      <c r="C45" s="127"/>
      <c r="D45" s="122"/>
      <c r="E45" s="123"/>
      <c r="F45" s="75">
        <v>32</v>
      </c>
      <c r="G45" s="67"/>
      <c r="H45" s="67"/>
      <c r="N45" s="77">
        <f t="shared" si="0"/>
        <v>0</v>
      </c>
    </row>
    <row r="46" spans="1:14" s="77" customFormat="1" ht="13.5" customHeight="1">
      <c r="A46" s="80"/>
      <c r="B46" s="188" t="s">
        <v>235</v>
      </c>
      <c r="C46" s="189"/>
      <c r="D46" s="189"/>
      <c r="E46" s="189"/>
      <c r="F46" s="75">
        <v>33</v>
      </c>
      <c r="G46" s="67"/>
      <c r="H46" s="67"/>
      <c r="N46" s="77">
        <f t="shared" si="0"/>
        <v>0</v>
      </c>
    </row>
    <row r="47" spans="1:14" s="77" customFormat="1" ht="13.5" customHeight="1">
      <c r="A47" s="80"/>
      <c r="B47" s="188" t="s">
        <v>236</v>
      </c>
      <c r="C47" s="189"/>
      <c r="D47" s="189"/>
      <c r="E47" s="189"/>
      <c r="F47" s="75">
        <v>34</v>
      </c>
      <c r="G47" s="67"/>
      <c r="H47" s="67"/>
      <c r="N47" s="77">
        <f t="shared" si="0"/>
        <v>0</v>
      </c>
    </row>
    <row r="48" spans="1:14" s="77" customFormat="1" ht="13.5" customHeight="1">
      <c r="A48" s="86"/>
      <c r="B48" s="182" t="s">
        <v>237</v>
      </c>
      <c r="C48" s="183"/>
      <c r="D48" s="183"/>
      <c r="E48" s="183"/>
      <c r="F48" s="75">
        <v>35</v>
      </c>
      <c r="G48" s="87"/>
      <c r="H48" s="67"/>
      <c r="N48" s="77">
        <f t="shared" si="0"/>
        <v>0</v>
      </c>
    </row>
    <row r="49" spans="1:14" s="77" customFormat="1" ht="16.5" customHeight="1">
      <c r="A49" s="88"/>
      <c r="B49" s="182" t="s">
        <v>238</v>
      </c>
      <c r="C49" s="183"/>
      <c r="D49" s="183"/>
      <c r="E49" s="183"/>
      <c r="F49" s="75">
        <v>36</v>
      </c>
      <c r="G49" s="68">
        <v>-1069</v>
      </c>
      <c r="H49" s="68">
        <v>-1397</v>
      </c>
      <c r="N49" s="77">
        <f t="shared" si="0"/>
        <v>1</v>
      </c>
    </row>
    <row r="50" spans="1:14" s="77" customFormat="1" ht="13.5" customHeight="1">
      <c r="A50" s="88"/>
      <c r="B50" s="182" t="s">
        <v>239</v>
      </c>
      <c r="C50" s="183"/>
      <c r="D50" s="183"/>
      <c r="E50" s="183"/>
      <c r="F50" s="75">
        <v>37</v>
      </c>
      <c r="G50" s="89"/>
      <c r="H50" s="89"/>
      <c r="N50" s="77">
        <f t="shared" si="0"/>
        <v>0</v>
      </c>
    </row>
    <row r="51" spans="1:14" s="77" customFormat="1" ht="13.5" customHeight="1">
      <c r="A51" s="85"/>
      <c r="B51" s="126" t="s">
        <v>240</v>
      </c>
      <c r="C51" s="127"/>
      <c r="D51" s="122"/>
      <c r="E51" s="123"/>
      <c r="F51" s="75">
        <v>38</v>
      </c>
      <c r="G51" s="67"/>
      <c r="H51" s="67"/>
      <c r="N51" s="77">
        <f t="shared" si="0"/>
        <v>0</v>
      </c>
    </row>
    <row r="52" spans="1:14" s="77" customFormat="1" ht="13.5" customHeight="1">
      <c r="A52" s="85"/>
      <c r="B52" s="126" t="s">
        <v>241</v>
      </c>
      <c r="C52" s="127"/>
      <c r="D52" s="122"/>
      <c r="E52" s="123"/>
      <c r="F52" s="75">
        <v>39</v>
      </c>
      <c r="G52" s="67">
        <v>-23</v>
      </c>
      <c r="H52" s="67">
        <v>-23</v>
      </c>
      <c r="N52" s="77">
        <f t="shared" si="0"/>
        <v>1</v>
      </c>
    </row>
    <row r="53" spans="1:14" s="77" customFormat="1" ht="13.5" customHeight="1">
      <c r="A53" s="90"/>
      <c r="B53" s="126" t="s">
        <v>242</v>
      </c>
      <c r="C53" s="127"/>
      <c r="D53" s="122"/>
      <c r="E53" s="123"/>
      <c r="F53" s="75">
        <v>40</v>
      </c>
      <c r="G53" s="67"/>
      <c r="H53" s="67"/>
      <c r="N53" s="77">
        <f t="shared" si="0"/>
        <v>0</v>
      </c>
    </row>
    <row r="54" spans="1:8" s="77" customFormat="1" ht="4.5" customHeight="1">
      <c r="A54" s="91"/>
      <c r="B54" s="82"/>
      <c r="C54" s="82"/>
      <c r="D54" s="83"/>
      <c r="E54" s="83"/>
      <c r="F54" s="92"/>
      <c r="G54" s="93"/>
      <c r="H54" s="93"/>
    </row>
    <row r="55" spans="1:8" s="77" customFormat="1" ht="4.5" customHeight="1">
      <c r="A55" s="59"/>
      <c r="B55" s="94"/>
      <c r="C55" s="94"/>
      <c r="D55" s="95"/>
      <c r="E55" s="95"/>
      <c r="F55" s="96"/>
      <c r="G55" s="97"/>
      <c r="H55" s="97"/>
    </row>
    <row r="56" spans="1:8" s="77" customFormat="1" ht="28.5" customHeight="1">
      <c r="A56" s="204"/>
      <c r="B56" s="205"/>
      <c r="C56" s="205"/>
      <c r="D56" s="205"/>
      <c r="E56" s="205"/>
      <c r="F56" s="73" t="s">
        <v>0</v>
      </c>
      <c r="G56" s="74" t="s">
        <v>196</v>
      </c>
      <c r="H56" s="73" t="s">
        <v>197</v>
      </c>
    </row>
    <row r="57" spans="1:14" s="77" customFormat="1" ht="13.5" customHeight="1">
      <c r="A57" s="149" t="s">
        <v>243</v>
      </c>
      <c r="B57" s="150"/>
      <c r="C57" s="150"/>
      <c r="D57" s="130" t="s">
        <v>244</v>
      </c>
      <c r="E57" s="132"/>
      <c r="F57" s="75">
        <v>41</v>
      </c>
      <c r="G57" s="119">
        <f>G58+G68+G88+G97</f>
        <v>9528</v>
      </c>
      <c r="H57" s="119">
        <f>H58+H68+H88+H97</f>
        <v>35510</v>
      </c>
      <c r="N57" s="77">
        <f t="shared" si="0"/>
        <v>1</v>
      </c>
    </row>
    <row r="58" spans="1:14" s="77" customFormat="1" ht="13.5" customHeight="1">
      <c r="A58" s="128" t="s">
        <v>245</v>
      </c>
      <c r="B58" s="129"/>
      <c r="C58" s="129"/>
      <c r="D58" s="130" t="s">
        <v>246</v>
      </c>
      <c r="E58" s="132"/>
      <c r="F58" s="75">
        <v>42</v>
      </c>
      <c r="G58" s="119">
        <f>G59+G60+G61+G62+G63+G64+G65+G66+G67</f>
        <v>26</v>
      </c>
      <c r="H58" s="119">
        <f>H59+H60+H61+H62+H63+H64+H65+H66+H67</f>
        <v>10</v>
      </c>
      <c r="N58" s="77">
        <f t="shared" si="0"/>
        <v>1</v>
      </c>
    </row>
    <row r="59" spans="1:14" s="77" customFormat="1" ht="13.5" customHeight="1">
      <c r="A59" s="80"/>
      <c r="B59" s="181" t="s">
        <v>247</v>
      </c>
      <c r="C59" s="182"/>
      <c r="D59" s="183"/>
      <c r="E59" s="184"/>
      <c r="F59" s="75">
        <v>43</v>
      </c>
      <c r="G59" s="67">
        <v>26</v>
      </c>
      <c r="H59" s="67">
        <v>10</v>
      </c>
      <c r="N59" s="77">
        <f t="shared" si="0"/>
        <v>1</v>
      </c>
    </row>
    <row r="60" spans="1:14" s="77" customFormat="1" ht="13.5" customHeight="1">
      <c r="A60" s="80"/>
      <c r="B60" s="126" t="s">
        <v>248</v>
      </c>
      <c r="C60" s="127"/>
      <c r="D60" s="122"/>
      <c r="E60" s="123"/>
      <c r="F60" s="75">
        <v>44</v>
      </c>
      <c r="G60" s="67"/>
      <c r="H60" s="67"/>
      <c r="N60" s="77">
        <f t="shared" si="0"/>
        <v>0</v>
      </c>
    </row>
    <row r="61" spans="1:14" s="77" customFormat="1" ht="13.5" customHeight="1">
      <c r="A61" s="80"/>
      <c r="B61" s="126" t="s">
        <v>249</v>
      </c>
      <c r="C61" s="127"/>
      <c r="D61" s="122"/>
      <c r="E61" s="123"/>
      <c r="F61" s="75">
        <v>45</v>
      </c>
      <c r="G61" s="67"/>
      <c r="H61" s="67"/>
      <c r="N61" s="77">
        <f t="shared" si="0"/>
        <v>0</v>
      </c>
    </row>
    <row r="62" spans="1:14" s="77" customFormat="1" ht="13.5" customHeight="1">
      <c r="A62" s="85"/>
      <c r="B62" s="126" t="s">
        <v>250</v>
      </c>
      <c r="C62" s="127"/>
      <c r="D62" s="122"/>
      <c r="E62" s="123"/>
      <c r="F62" s="75">
        <v>46</v>
      </c>
      <c r="G62" s="98"/>
      <c r="H62" s="98"/>
      <c r="N62" s="77">
        <f t="shared" si="0"/>
        <v>0</v>
      </c>
    </row>
    <row r="63" spans="1:14" s="77" customFormat="1" ht="13.5" customHeight="1">
      <c r="A63" s="85"/>
      <c r="B63" s="126" t="s">
        <v>251</v>
      </c>
      <c r="C63" s="127"/>
      <c r="D63" s="122"/>
      <c r="E63" s="123"/>
      <c r="F63" s="75">
        <v>47</v>
      </c>
      <c r="G63" s="67"/>
      <c r="H63" s="67"/>
      <c r="N63" s="77">
        <f t="shared" si="0"/>
        <v>0</v>
      </c>
    </row>
    <row r="64" spans="1:14" s="77" customFormat="1" ht="13.5" customHeight="1">
      <c r="A64" s="80"/>
      <c r="B64" s="126" t="s">
        <v>252</v>
      </c>
      <c r="C64" s="127"/>
      <c r="D64" s="122"/>
      <c r="E64" s="123"/>
      <c r="F64" s="75">
        <v>48</v>
      </c>
      <c r="G64" s="67"/>
      <c r="H64" s="67"/>
      <c r="N64" s="77">
        <f t="shared" si="0"/>
        <v>0</v>
      </c>
    </row>
    <row r="65" spans="1:14" s="77" customFormat="1" ht="13.5" customHeight="1">
      <c r="A65" s="80"/>
      <c r="B65" s="126" t="s">
        <v>253</v>
      </c>
      <c r="C65" s="127"/>
      <c r="D65" s="122"/>
      <c r="E65" s="123"/>
      <c r="F65" s="75">
        <v>49</v>
      </c>
      <c r="G65" s="67"/>
      <c r="H65" s="67"/>
      <c r="N65" s="77">
        <f t="shared" si="0"/>
        <v>0</v>
      </c>
    </row>
    <row r="66" spans="1:14" s="77" customFormat="1" ht="13.5" customHeight="1">
      <c r="A66" s="80"/>
      <c r="B66" s="126" t="s">
        <v>254</v>
      </c>
      <c r="C66" s="127"/>
      <c r="D66" s="122"/>
      <c r="E66" s="123"/>
      <c r="F66" s="75">
        <v>50</v>
      </c>
      <c r="G66" s="67"/>
      <c r="H66" s="67"/>
      <c r="N66" s="77">
        <f t="shared" si="0"/>
        <v>0</v>
      </c>
    </row>
    <row r="67" spans="1:14" s="77" customFormat="1" ht="13.5" customHeight="1">
      <c r="A67" s="80"/>
      <c r="B67" s="151" t="s">
        <v>255</v>
      </c>
      <c r="C67" s="145"/>
      <c r="D67" s="146"/>
      <c r="E67" s="152"/>
      <c r="F67" s="75">
        <v>51</v>
      </c>
      <c r="G67" s="67"/>
      <c r="H67" s="67"/>
      <c r="N67" s="77">
        <f t="shared" si="0"/>
        <v>0</v>
      </c>
    </row>
    <row r="68" spans="1:14" s="77" customFormat="1" ht="13.5" customHeight="1">
      <c r="A68" s="128" t="s">
        <v>256</v>
      </c>
      <c r="B68" s="129"/>
      <c r="C68" s="129"/>
      <c r="D68" s="130" t="s">
        <v>257</v>
      </c>
      <c r="E68" s="132"/>
      <c r="F68" s="75">
        <v>52</v>
      </c>
      <c r="G68" s="119">
        <f>G69+G70+G71+G72+G73+G74+G75+G76+G77+G78+G79+G80+G81+G82+G83+G84+G85+G86+G87</f>
        <v>535</v>
      </c>
      <c r="H68" s="119">
        <f>H69+H70+H71+H72+H73+H74+H75+H76+H77+H78+H79+H80+H81+H82+H83+H84+H85+H86+H87</f>
        <v>969</v>
      </c>
      <c r="N68" s="77">
        <f t="shared" si="0"/>
        <v>1</v>
      </c>
    </row>
    <row r="69" spans="1:14" s="77" customFormat="1" ht="13.5" customHeight="1">
      <c r="A69" s="80"/>
      <c r="B69" s="181" t="s">
        <v>258</v>
      </c>
      <c r="C69" s="182"/>
      <c r="D69" s="183"/>
      <c r="E69" s="184"/>
      <c r="F69" s="75">
        <v>53</v>
      </c>
      <c r="G69" s="67">
        <v>671</v>
      </c>
      <c r="H69" s="67">
        <v>937</v>
      </c>
      <c r="N69" s="77">
        <f t="shared" si="0"/>
        <v>1</v>
      </c>
    </row>
    <row r="70" spans="1:14" s="77" customFormat="1" ht="13.5" customHeight="1">
      <c r="A70" s="85"/>
      <c r="B70" s="126" t="s">
        <v>259</v>
      </c>
      <c r="C70" s="127"/>
      <c r="D70" s="122"/>
      <c r="E70" s="123"/>
      <c r="F70" s="75">
        <v>54</v>
      </c>
      <c r="G70" s="67"/>
      <c r="H70" s="67"/>
      <c r="N70" s="77">
        <f t="shared" si="0"/>
        <v>0</v>
      </c>
    </row>
    <row r="71" spans="1:14" s="77" customFormat="1" ht="13.5" customHeight="1">
      <c r="A71" s="85"/>
      <c r="B71" s="126" t="s">
        <v>260</v>
      </c>
      <c r="C71" s="127"/>
      <c r="D71" s="122"/>
      <c r="E71" s="123"/>
      <c r="F71" s="75">
        <v>55</v>
      </c>
      <c r="G71" s="67"/>
      <c r="H71" s="67"/>
      <c r="N71" s="77">
        <f t="shared" si="0"/>
        <v>0</v>
      </c>
    </row>
    <row r="72" spans="1:14" s="77" customFormat="1" ht="13.5" customHeight="1">
      <c r="A72" s="80"/>
      <c r="B72" s="126" t="s">
        <v>261</v>
      </c>
      <c r="C72" s="127"/>
      <c r="D72" s="122"/>
      <c r="E72" s="123"/>
      <c r="F72" s="75">
        <v>56</v>
      </c>
      <c r="G72" s="67">
        <v>-168</v>
      </c>
      <c r="H72" s="67">
        <v>32</v>
      </c>
      <c r="N72" s="77">
        <f t="shared" si="0"/>
        <v>1</v>
      </c>
    </row>
    <row r="73" spans="1:14" s="77" customFormat="1" ht="13.5" customHeight="1">
      <c r="A73" s="80"/>
      <c r="B73" s="126" t="s">
        <v>262</v>
      </c>
      <c r="C73" s="127"/>
      <c r="D73" s="122"/>
      <c r="E73" s="123"/>
      <c r="F73" s="75">
        <v>57</v>
      </c>
      <c r="G73" s="67"/>
      <c r="H73" s="67"/>
      <c r="N73" s="77">
        <f t="shared" si="0"/>
        <v>0</v>
      </c>
    </row>
    <row r="74" spans="1:14" s="77" customFormat="1" ht="13.5" customHeight="1">
      <c r="A74" s="80"/>
      <c r="B74" s="126" t="s">
        <v>263</v>
      </c>
      <c r="C74" s="127"/>
      <c r="D74" s="122"/>
      <c r="E74" s="123"/>
      <c r="F74" s="75">
        <v>58</v>
      </c>
      <c r="G74" s="67"/>
      <c r="H74" s="67"/>
      <c r="N74" s="77">
        <f t="shared" si="0"/>
        <v>0</v>
      </c>
    </row>
    <row r="75" spans="1:14" s="77" customFormat="1" ht="22.5" customHeight="1">
      <c r="A75" s="80"/>
      <c r="B75" s="126" t="s">
        <v>264</v>
      </c>
      <c r="C75" s="127"/>
      <c r="D75" s="122"/>
      <c r="E75" s="123"/>
      <c r="F75" s="75">
        <v>59</v>
      </c>
      <c r="G75" s="67"/>
      <c r="H75" s="67"/>
      <c r="N75" s="77">
        <f t="shared" si="0"/>
        <v>0</v>
      </c>
    </row>
    <row r="76" spans="1:14" s="77" customFormat="1" ht="13.5" customHeight="1">
      <c r="A76" s="80"/>
      <c r="B76" s="126" t="s">
        <v>265</v>
      </c>
      <c r="C76" s="127"/>
      <c r="D76" s="122"/>
      <c r="E76" s="123"/>
      <c r="F76" s="75">
        <v>60</v>
      </c>
      <c r="G76" s="67">
        <v>32</v>
      </c>
      <c r="H76" s="67">
        <v>0</v>
      </c>
      <c r="N76" s="77">
        <f t="shared" si="0"/>
        <v>1</v>
      </c>
    </row>
    <row r="77" spans="1:14" s="77" customFormat="1" ht="13.5" customHeight="1">
      <c r="A77" s="80"/>
      <c r="B77" s="126" t="s">
        <v>266</v>
      </c>
      <c r="C77" s="127"/>
      <c r="D77" s="122"/>
      <c r="E77" s="123"/>
      <c r="F77" s="75">
        <v>61</v>
      </c>
      <c r="G77" s="67"/>
      <c r="H77" s="67"/>
      <c r="N77" s="77">
        <f t="shared" si="0"/>
        <v>0</v>
      </c>
    </row>
    <row r="78" spans="1:14" s="77" customFormat="1" ht="13.5" customHeight="1">
      <c r="A78" s="80"/>
      <c r="B78" s="126" t="s">
        <v>267</v>
      </c>
      <c r="C78" s="127"/>
      <c r="D78" s="122"/>
      <c r="E78" s="123"/>
      <c r="F78" s="75">
        <v>62</v>
      </c>
      <c r="G78" s="67"/>
      <c r="H78" s="67"/>
      <c r="N78" s="77">
        <f t="shared" si="0"/>
        <v>0</v>
      </c>
    </row>
    <row r="79" spans="1:14" s="77" customFormat="1" ht="13.5" customHeight="1">
      <c r="A79" s="80"/>
      <c r="B79" s="126" t="s">
        <v>268</v>
      </c>
      <c r="C79" s="127"/>
      <c r="D79" s="122"/>
      <c r="E79" s="123"/>
      <c r="F79" s="75">
        <v>63</v>
      </c>
      <c r="G79" s="67"/>
      <c r="H79" s="67"/>
      <c r="N79" s="77">
        <f t="shared" si="0"/>
        <v>0</v>
      </c>
    </row>
    <row r="80" spans="1:14" s="77" customFormat="1" ht="13.5" customHeight="1">
      <c r="A80" s="85"/>
      <c r="B80" s="126" t="s">
        <v>269</v>
      </c>
      <c r="C80" s="127"/>
      <c r="D80" s="122"/>
      <c r="E80" s="123"/>
      <c r="F80" s="75">
        <v>64</v>
      </c>
      <c r="G80" s="67"/>
      <c r="H80" s="67"/>
      <c r="N80" s="77">
        <f t="shared" si="0"/>
        <v>0</v>
      </c>
    </row>
    <row r="81" spans="1:14" s="77" customFormat="1" ht="22.5" customHeight="1">
      <c r="A81" s="85"/>
      <c r="B81" s="126" t="s">
        <v>270</v>
      </c>
      <c r="C81" s="127"/>
      <c r="D81" s="122"/>
      <c r="E81" s="123"/>
      <c r="F81" s="75">
        <v>65</v>
      </c>
      <c r="G81" s="67"/>
      <c r="H81" s="67"/>
      <c r="N81" s="77">
        <f aca="true" t="shared" si="1" ref="N81:N144">IF(OR(AND(G81&lt;&gt;" ",G81&lt;&gt;0),AND(H81&lt;&gt;" ",H81&lt;&gt;0)),1,0)</f>
        <v>0</v>
      </c>
    </row>
    <row r="82" spans="1:14" s="77" customFormat="1" ht="13.5" customHeight="1">
      <c r="A82" s="80"/>
      <c r="B82" s="126" t="s">
        <v>271</v>
      </c>
      <c r="C82" s="127"/>
      <c r="D82" s="122"/>
      <c r="E82" s="123"/>
      <c r="F82" s="75">
        <v>66</v>
      </c>
      <c r="G82" s="67"/>
      <c r="H82" s="67"/>
      <c r="N82" s="77">
        <f t="shared" si="1"/>
        <v>0</v>
      </c>
    </row>
    <row r="83" spans="1:14" s="77" customFormat="1" ht="13.5" customHeight="1">
      <c r="A83" s="80"/>
      <c r="B83" s="126" t="s">
        <v>272</v>
      </c>
      <c r="C83" s="127"/>
      <c r="D83" s="122"/>
      <c r="E83" s="123"/>
      <c r="F83" s="75">
        <v>67</v>
      </c>
      <c r="G83" s="67"/>
      <c r="H83" s="67"/>
      <c r="N83" s="77">
        <f t="shared" si="1"/>
        <v>0</v>
      </c>
    </row>
    <row r="84" spans="1:14" s="77" customFormat="1" ht="13.5" customHeight="1">
      <c r="A84" s="80"/>
      <c r="B84" s="126" t="s">
        <v>273</v>
      </c>
      <c r="C84" s="127"/>
      <c r="D84" s="122"/>
      <c r="E84" s="123"/>
      <c r="F84" s="75">
        <v>68</v>
      </c>
      <c r="G84" s="67"/>
      <c r="H84" s="67"/>
      <c r="N84" s="77">
        <f t="shared" si="1"/>
        <v>0</v>
      </c>
    </row>
    <row r="85" spans="1:14" s="77" customFormat="1" ht="13.5" customHeight="1">
      <c r="A85" s="85"/>
      <c r="B85" s="126" t="s">
        <v>274</v>
      </c>
      <c r="C85" s="127"/>
      <c r="D85" s="122"/>
      <c r="E85" s="123"/>
      <c r="F85" s="75">
        <v>69</v>
      </c>
      <c r="G85" s="67"/>
      <c r="H85" s="67"/>
      <c r="N85" s="77">
        <f t="shared" si="1"/>
        <v>0</v>
      </c>
    </row>
    <row r="86" spans="1:14" s="77" customFormat="1" ht="13.5" customHeight="1">
      <c r="A86" s="85"/>
      <c r="B86" s="126" t="s">
        <v>275</v>
      </c>
      <c r="C86" s="127"/>
      <c r="D86" s="122"/>
      <c r="E86" s="123"/>
      <c r="F86" s="75">
        <v>70</v>
      </c>
      <c r="G86" s="67"/>
      <c r="H86" s="67"/>
      <c r="N86" s="77">
        <f t="shared" si="1"/>
        <v>0</v>
      </c>
    </row>
    <row r="87" spans="1:14" s="77" customFormat="1" ht="13.5" customHeight="1">
      <c r="A87" s="80"/>
      <c r="B87" s="151" t="s">
        <v>276</v>
      </c>
      <c r="C87" s="145"/>
      <c r="D87" s="146"/>
      <c r="E87" s="152"/>
      <c r="F87" s="75">
        <v>71</v>
      </c>
      <c r="G87" s="67"/>
      <c r="H87" s="67"/>
      <c r="N87" s="77">
        <f t="shared" si="1"/>
        <v>0</v>
      </c>
    </row>
    <row r="88" spans="1:14" s="77" customFormat="1" ht="13.5" customHeight="1">
      <c r="A88" s="128" t="s">
        <v>277</v>
      </c>
      <c r="B88" s="129"/>
      <c r="C88" s="129"/>
      <c r="D88" s="130" t="s">
        <v>278</v>
      </c>
      <c r="E88" s="132"/>
      <c r="F88" s="75">
        <v>72</v>
      </c>
      <c r="G88" s="119">
        <f>G89+G90+G91+G92+G93+G94+G95+G96</f>
        <v>8953</v>
      </c>
      <c r="H88" s="119">
        <f>H89+H90+H91+H92+H93+H94+H95+H96</f>
        <v>34519</v>
      </c>
      <c r="N88" s="77">
        <f t="shared" si="1"/>
        <v>1</v>
      </c>
    </row>
    <row r="89" spans="1:14" ht="13.5" customHeight="1">
      <c r="A89" s="99"/>
      <c r="B89" s="126" t="s">
        <v>279</v>
      </c>
      <c r="C89" s="127"/>
      <c r="D89" s="122"/>
      <c r="E89" s="123"/>
      <c r="F89" s="75">
        <v>73</v>
      </c>
      <c r="G89" s="100">
        <v>98</v>
      </c>
      <c r="H89" s="100">
        <v>119</v>
      </c>
      <c r="N89" s="77">
        <f t="shared" si="1"/>
        <v>1</v>
      </c>
    </row>
    <row r="90" spans="1:14" ht="13.5" customHeight="1">
      <c r="A90" s="101"/>
      <c r="B90" s="126" t="s">
        <v>280</v>
      </c>
      <c r="C90" s="127"/>
      <c r="D90" s="122"/>
      <c r="E90" s="123"/>
      <c r="F90" s="75">
        <v>74</v>
      </c>
      <c r="G90" s="100"/>
      <c r="H90" s="100"/>
      <c r="N90" s="77">
        <f t="shared" si="1"/>
        <v>0</v>
      </c>
    </row>
    <row r="91" spans="1:14" ht="13.5" customHeight="1">
      <c r="A91" s="101"/>
      <c r="B91" s="126" t="s">
        <v>281</v>
      </c>
      <c r="C91" s="127"/>
      <c r="D91" s="122"/>
      <c r="E91" s="123"/>
      <c r="F91" s="75">
        <v>75</v>
      </c>
      <c r="G91" s="100">
        <v>8855</v>
      </c>
      <c r="H91" s="100">
        <v>34400</v>
      </c>
      <c r="N91" s="77">
        <f t="shared" si="1"/>
        <v>1</v>
      </c>
    </row>
    <row r="92" spans="1:14" ht="13.5" customHeight="1">
      <c r="A92" s="101"/>
      <c r="B92" s="126" t="s">
        <v>282</v>
      </c>
      <c r="C92" s="127"/>
      <c r="D92" s="122"/>
      <c r="E92" s="123"/>
      <c r="F92" s="75">
        <v>76</v>
      </c>
      <c r="G92" s="100"/>
      <c r="H92" s="100"/>
      <c r="N92" s="77">
        <f t="shared" si="1"/>
        <v>0</v>
      </c>
    </row>
    <row r="93" spans="1:14" ht="13.5" customHeight="1">
      <c r="A93" s="101"/>
      <c r="B93" s="126" t="s">
        <v>283</v>
      </c>
      <c r="C93" s="127"/>
      <c r="D93" s="122"/>
      <c r="E93" s="123"/>
      <c r="F93" s="75">
        <v>77</v>
      </c>
      <c r="G93" s="100"/>
      <c r="H93" s="100"/>
      <c r="N93" s="77">
        <f t="shared" si="1"/>
        <v>0</v>
      </c>
    </row>
    <row r="94" spans="1:14" ht="13.5" customHeight="1">
      <c r="A94" s="101"/>
      <c r="B94" s="126" t="s">
        <v>284</v>
      </c>
      <c r="C94" s="127"/>
      <c r="D94" s="122"/>
      <c r="E94" s="123"/>
      <c r="F94" s="75">
        <v>78</v>
      </c>
      <c r="G94" s="100"/>
      <c r="H94" s="100"/>
      <c r="N94" s="77">
        <f t="shared" si="1"/>
        <v>0</v>
      </c>
    </row>
    <row r="95" spans="1:14" ht="13.5" customHeight="1">
      <c r="A95" s="101"/>
      <c r="B95" s="126" t="s">
        <v>285</v>
      </c>
      <c r="C95" s="127"/>
      <c r="D95" s="122"/>
      <c r="E95" s="123"/>
      <c r="F95" s="75">
        <v>79</v>
      </c>
      <c r="G95" s="100"/>
      <c r="H95" s="100"/>
      <c r="N95" s="77">
        <f t="shared" si="1"/>
        <v>0</v>
      </c>
    </row>
    <row r="96" spans="1:14" ht="13.5" customHeight="1">
      <c r="A96" s="101"/>
      <c r="B96" s="151" t="s">
        <v>286</v>
      </c>
      <c r="C96" s="145"/>
      <c r="D96" s="146"/>
      <c r="E96" s="152"/>
      <c r="F96" s="75">
        <v>80</v>
      </c>
      <c r="G96" s="100"/>
      <c r="H96" s="100"/>
      <c r="N96" s="77">
        <f t="shared" si="1"/>
        <v>0</v>
      </c>
    </row>
    <row r="97" spans="1:14" ht="13.5" customHeight="1">
      <c r="A97" s="128" t="s">
        <v>287</v>
      </c>
      <c r="B97" s="129"/>
      <c r="C97" s="129"/>
      <c r="D97" s="130" t="s">
        <v>288</v>
      </c>
      <c r="E97" s="132"/>
      <c r="F97" s="75">
        <v>81</v>
      </c>
      <c r="G97" s="118">
        <f>G98+G99+G100</f>
        <v>14</v>
      </c>
      <c r="H97" s="118">
        <f>H98+H99+H100</f>
        <v>12</v>
      </c>
      <c r="N97" s="77">
        <f t="shared" si="1"/>
        <v>1</v>
      </c>
    </row>
    <row r="98" spans="1:14" ht="13.5" customHeight="1">
      <c r="A98" s="102"/>
      <c r="B98" s="126" t="s">
        <v>289</v>
      </c>
      <c r="C98" s="127"/>
      <c r="D98" s="122"/>
      <c r="E98" s="123"/>
      <c r="F98" s="75">
        <v>82</v>
      </c>
      <c r="G98" s="100">
        <v>14</v>
      </c>
      <c r="H98" s="100">
        <v>12</v>
      </c>
      <c r="N98" s="77">
        <f t="shared" si="1"/>
        <v>1</v>
      </c>
    </row>
    <row r="99" spans="1:14" ht="13.5" customHeight="1">
      <c r="A99" s="103"/>
      <c r="B99" s="126" t="s">
        <v>290</v>
      </c>
      <c r="C99" s="127"/>
      <c r="D99" s="122"/>
      <c r="E99" s="123"/>
      <c r="F99" s="75">
        <v>83</v>
      </c>
      <c r="G99" s="100">
        <v>0</v>
      </c>
      <c r="H99" s="100">
        <v>0</v>
      </c>
      <c r="N99" s="77">
        <f t="shared" si="1"/>
        <v>0</v>
      </c>
    </row>
    <row r="100" spans="1:14" ht="13.5" customHeight="1">
      <c r="A100" s="104"/>
      <c r="B100" s="151" t="s">
        <v>291</v>
      </c>
      <c r="C100" s="145"/>
      <c r="D100" s="146"/>
      <c r="E100" s="152"/>
      <c r="F100" s="75">
        <v>84</v>
      </c>
      <c r="G100" s="100"/>
      <c r="H100" s="100"/>
      <c r="N100" s="77">
        <f t="shared" si="1"/>
        <v>0</v>
      </c>
    </row>
    <row r="101" spans="1:14" ht="13.5" customHeight="1">
      <c r="A101" s="148" t="s">
        <v>292</v>
      </c>
      <c r="B101" s="139"/>
      <c r="C101" s="139"/>
      <c r="D101" s="136" t="s">
        <v>293</v>
      </c>
      <c r="E101" s="147"/>
      <c r="F101" s="75">
        <v>85</v>
      </c>
      <c r="G101" s="120">
        <f>G14+G57</f>
        <v>13265</v>
      </c>
      <c r="H101" s="120">
        <f>H14+H57</f>
        <v>38802</v>
      </c>
      <c r="N101" s="77">
        <f t="shared" si="1"/>
        <v>1</v>
      </c>
    </row>
    <row r="102" spans="1:14" ht="4.5" customHeight="1">
      <c r="A102" s="105"/>
      <c r="B102" s="145"/>
      <c r="C102" s="145"/>
      <c r="D102" s="146"/>
      <c r="E102" s="146"/>
      <c r="F102" s="92"/>
      <c r="G102" s="106"/>
      <c r="H102" s="106"/>
      <c r="N102" s="77"/>
    </row>
    <row r="103" spans="1:14" ht="4.5" customHeight="1">
      <c r="A103" s="107"/>
      <c r="B103" s="190"/>
      <c r="C103" s="190"/>
      <c r="D103" s="191"/>
      <c r="E103" s="191"/>
      <c r="F103" s="96"/>
      <c r="G103" s="108"/>
      <c r="H103" s="108"/>
      <c r="N103" s="77"/>
    </row>
    <row r="104" spans="1:14" ht="28.5" customHeight="1">
      <c r="A104" s="143" t="s">
        <v>294</v>
      </c>
      <c r="B104" s="143"/>
      <c r="C104" s="143"/>
      <c r="D104" s="143"/>
      <c r="E104" s="144"/>
      <c r="F104" s="73" t="s">
        <v>0</v>
      </c>
      <c r="G104" s="74" t="s">
        <v>196</v>
      </c>
      <c r="H104" s="73" t="s">
        <v>197</v>
      </c>
      <c r="N104" s="77"/>
    </row>
    <row r="105" spans="1:14" ht="13.5" customHeight="1">
      <c r="A105" s="149" t="s">
        <v>295</v>
      </c>
      <c r="B105" s="150"/>
      <c r="C105" s="150"/>
      <c r="D105" s="130" t="s">
        <v>296</v>
      </c>
      <c r="E105" s="132"/>
      <c r="F105" s="75">
        <v>86</v>
      </c>
      <c r="G105" s="118">
        <f>G106+G110</f>
        <v>6291</v>
      </c>
      <c r="H105" s="118">
        <f>H106+H110</f>
        <v>6124</v>
      </c>
      <c r="N105" s="77">
        <f t="shared" si="1"/>
        <v>1</v>
      </c>
    </row>
    <row r="106" spans="1:14" ht="13.5" customHeight="1">
      <c r="A106" s="128" t="s">
        <v>297</v>
      </c>
      <c r="B106" s="129"/>
      <c r="C106" s="129"/>
      <c r="D106" s="130" t="s">
        <v>298</v>
      </c>
      <c r="E106" s="132"/>
      <c r="F106" s="75">
        <v>87</v>
      </c>
      <c r="G106" s="118">
        <f>G107+G108+G109</f>
        <v>5858</v>
      </c>
      <c r="H106" s="118">
        <f>H107+H108+H109</f>
        <v>6124</v>
      </c>
      <c r="N106" s="77">
        <f t="shared" si="1"/>
        <v>1</v>
      </c>
    </row>
    <row r="107" spans="1:14" ht="13.5" customHeight="1">
      <c r="A107" s="101"/>
      <c r="B107" s="126" t="s">
        <v>299</v>
      </c>
      <c r="C107" s="127"/>
      <c r="D107" s="122"/>
      <c r="E107" s="123"/>
      <c r="F107" s="75">
        <v>88</v>
      </c>
      <c r="G107" s="100">
        <v>4871</v>
      </c>
      <c r="H107" s="100">
        <v>4771</v>
      </c>
      <c r="N107" s="77">
        <f t="shared" si="1"/>
        <v>1</v>
      </c>
    </row>
    <row r="108" spans="1:14" ht="13.5" customHeight="1">
      <c r="A108" s="101"/>
      <c r="B108" s="126" t="s">
        <v>300</v>
      </c>
      <c r="C108" s="127"/>
      <c r="D108" s="122"/>
      <c r="E108" s="123"/>
      <c r="F108" s="75">
        <v>89</v>
      </c>
      <c r="G108" s="100">
        <v>987</v>
      </c>
      <c r="H108" s="100">
        <v>1353</v>
      </c>
      <c r="N108" s="77">
        <f t="shared" si="1"/>
        <v>1</v>
      </c>
    </row>
    <row r="109" spans="1:14" ht="13.5" customHeight="1">
      <c r="A109" s="104"/>
      <c r="B109" s="126" t="s">
        <v>301</v>
      </c>
      <c r="C109" s="127"/>
      <c r="D109" s="122"/>
      <c r="E109" s="123"/>
      <c r="F109" s="75">
        <v>90</v>
      </c>
      <c r="G109" s="100"/>
      <c r="H109" s="100"/>
      <c r="N109" s="77">
        <f t="shared" si="1"/>
        <v>0</v>
      </c>
    </row>
    <row r="110" spans="1:14" ht="13.5" customHeight="1">
      <c r="A110" s="128" t="s">
        <v>302</v>
      </c>
      <c r="B110" s="129"/>
      <c r="C110" s="129"/>
      <c r="D110" s="130" t="s">
        <v>303</v>
      </c>
      <c r="E110" s="132"/>
      <c r="F110" s="75">
        <v>91</v>
      </c>
      <c r="G110" s="121">
        <f>G111+G112+G113</f>
        <v>433</v>
      </c>
      <c r="H110" s="121">
        <f>H111+H112+H113</f>
        <v>0</v>
      </c>
      <c r="L110" s="51">
        <v>0</v>
      </c>
      <c r="N110" s="77">
        <f t="shared" si="1"/>
        <v>1</v>
      </c>
    </row>
    <row r="111" spans="1:14" ht="13.5" customHeight="1">
      <c r="A111" s="101"/>
      <c r="B111" s="124" t="s">
        <v>304</v>
      </c>
      <c r="C111" s="139"/>
      <c r="D111" s="139"/>
      <c r="E111" s="125"/>
      <c r="F111" s="75">
        <v>92</v>
      </c>
      <c r="G111" s="100"/>
      <c r="H111" s="100"/>
      <c r="N111" s="77">
        <f t="shared" si="1"/>
        <v>0</v>
      </c>
    </row>
    <row r="112" spans="1:14" ht="13.5" customHeight="1">
      <c r="A112" s="101"/>
      <c r="B112" s="124" t="s">
        <v>305</v>
      </c>
      <c r="C112" s="139"/>
      <c r="D112" s="139"/>
      <c r="E112" s="125"/>
      <c r="F112" s="75">
        <v>93</v>
      </c>
      <c r="G112" s="100">
        <v>433</v>
      </c>
      <c r="H112" s="100">
        <v>0</v>
      </c>
      <c r="N112" s="77">
        <f t="shared" si="1"/>
        <v>1</v>
      </c>
    </row>
    <row r="113" spans="1:14" ht="13.5" customHeight="1">
      <c r="A113" s="101"/>
      <c r="B113" s="151" t="s">
        <v>306</v>
      </c>
      <c r="C113" s="145"/>
      <c r="D113" s="146"/>
      <c r="E113" s="152"/>
      <c r="F113" s="75">
        <v>94</v>
      </c>
      <c r="G113" s="100"/>
      <c r="H113" s="100"/>
      <c r="N113" s="77">
        <f t="shared" si="1"/>
        <v>0</v>
      </c>
    </row>
    <row r="114" spans="1:14" ht="13.5" customHeight="1">
      <c r="A114" s="142" t="s">
        <v>307</v>
      </c>
      <c r="B114" s="139"/>
      <c r="C114" s="140" t="s">
        <v>308</v>
      </c>
      <c r="D114" s="140"/>
      <c r="E114" s="141"/>
      <c r="F114" s="75">
        <v>95</v>
      </c>
      <c r="G114" s="118">
        <f>G115+G117+G125+G149</f>
        <v>6974</v>
      </c>
      <c r="H114" s="118">
        <f>H115+H117+H125+H149</f>
        <v>32678</v>
      </c>
      <c r="N114" s="77">
        <f t="shared" si="1"/>
        <v>1</v>
      </c>
    </row>
    <row r="115" spans="1:14" ht="13.5" customHeight="1">
      <c r="A115" s="128" t="s">
        <v>309</v>
      </c>
      <c r="B115" s="129"/>
      <c r="C115" s="130" t="s">
        <v>310</v>
      </c>
      <c r="D115" s="131"/>
      <c r="E115" s="132"/>
      <c r="F115" s="75">
        <v>96</v>
      </c>
      <c r="G115" s="118">
        <f>G116</f>
        <v>0</v>
      </c>
      <c r="H115" s="118">
        <f>H116</f>
        <v>0</v>
      </c>
      <c r="N115" s="77">
        <f t="shared" si="1"/>
        <v>0</v>
      </c>
    </row>
    <row r="116" spans="1:14" ht="13.5" customHeight="1">
      <c r="A116" s="101"/>
      <c r="B116" s="192" t="s">
        <v>311</v>
      </c>
      <c r="C116" s="193"/>
      <c r="D116" s="193"/>
      <c r="E116" s="194"/>
      <c r="F116" s="75">
        <v>97</v>
      </c>
      <c r="G116" s="100"/>
      <c r="H116" s="100"/>
      <c r="N116" s="77">
        <f t="shared" si="1"/>
        <v>0</v>
      </c>
    </row>
    <row r="117" spans="1:14" ht="13.5" customHeight="1">
      <c r="A117" s="128" t="s">
        <v>312</v>
      </c>
      <c r="B117" s="129"/>
      <c r="C117" s="129"/>
      <c r="D117" s="130" t="s">
        <v>313</v>
      </c>
      <c r="E117" s="132"/>
      <c r="F117" s="75">
        <v>98</v>
      </c>
      <c r="G117" s="118">
        <f>G118+G119+G120+G121+G122+G123+G124</f>
        <v>0</v>
      </c>
      <c r="H117" s="118">
        <f>H118+H119+H120+H121+H122+H123+H124</f>
        <v>0</v>
      </c>
      <c r="N117" s="77">
        <f t="shared" si="1"/>
        <v>0</v>
      </c>
    </row>
    <row r="118" spans="1:14" ht="13.5" customHeight="1">
      <c r="A118" s="101"/>
      <c r="B118" s="124" t="s">
        <v>314</v>
      </c>
      <c r="C118" s="139"/>
      <c r="D118" s="139"/>
      <c r="E118" s="125"/>
      <c r="F118" s="75">
        <v>99</v>
      </c>
      <c r="G118" s="100"/>
      <c r="H118" s="100"/>
      <c r="N118" s="77">
        <f t="shared" si="1"/>
        <v>0</v>
      </c>
    </row>
    <row r="119" spans="1:14" ht="13.5" customHeight="1">
      <c r="A119" s="101"/>
      <c r="B119" s="124" t="s">
        <v>315</v>
      </c>
      <c r="C119" s="139"/>
      <c r="D119" s="139"/>
      <c r="E119" s="125"/>
      <c r="F119" s="75">
        <v>100</v>
      </c>
      <c r="G119" s="100"/>
      <c r="H119" s="100"/>
      <c r="N119" s="77">
        <f t="shared" si="1"/>
        <v>0</v>
      </c>
    </row>
    <row r="120" spans="1:14" ht="13.5" customHeight="1">
      <c r="A120" s="101"/>
      <c r="B120" s="124" t="s">
        <v>316</v>
      </c>
      <c r="C120" s="139"/>
      <c r="D120" s="139"/>
      <c r="E120" s="125"/>
      <c r="F120" s="75">
        <v>101</v>
      </c>
      <c r="G120" s="100"/>
      <c r="H120" s="100"/>
      <c r="N120" s="77">
        <f t="shared" si="1"/>
        <v>0</v>
      </c>
    </row>
    <row r="121" spans="1:14" ht="13.5" customHeight="1">
      <c r="A121" s="101"/>
      <c r="B121" s="124" t="s">
        <v>317</v>
      </c>
      <c r="C121" s="139"/>
      <c r="D121" s="139"/>
      <c r="E121" s="125"/>
      <c r="F121" s="75">
        <v>102</v>
      </c>
      <c r="G121" s="100"/>
      <c r="H121" s="100"/>
      <c r="N121" s="77">
        <f t="shared" si="1"/>
        <v>0</v>
      </c>
    </row>
    <row r="122" spans="1:14" ht="13.5" customHeight="1">
      <c r="A122" s="101"/>
      <c r="B122" s="124" t="s">
        <v>318</v>
      </c>
      <c r="C122" s="139"/>
      <c r="D122" s="139"/>
      <c r="E122" s="125"/>
      <c r="F122" s="75">
        <v>103</v>
      </c>
      <c r="G122" s="100"/>
      <c r="H122" s="100"/>
      <c r="N122" s="77">
        <f t="shared" si="1"/>
        <v>0</v>
      </c>
    </row>
    <row r="123" spans="1:14" ht="13.5" customHeight="1">
      <c r="A123" s="101"/>
      <c r="B123" s="124" t="s">
        <v>319</v>
      </c>
      <c r="C123" s="139"/>
      <c r="D123" s="139"/>
      <c r="E123" s="125"/>
      <c r="F123" s="75">
        <v>104</v>
      </c>
      <c r="G123" s="100"/>
      <c r="H123" s="100"/>
      <c r="N123" s="77">
        <f t="shared" si="1"/>
        <v>0</v>
      </c>
    </row>
    <row r="124" spans="1:14" ht="13.5" customHeight="1">
      <c r="A124" s="101"/>
      <c r="B124" s="192" t="s">
        <v>320</v>
      </c>
      <c r="C124" s="193"/>
      <c r="D124" s="193"/>
      <c r="E124" s="194"/>
      <c r="F124" s="75">
        <v>105</v>
      </c>
      <c r="G124" s="100"/>
      <c r="H124" s="100"/>
      <c r="N124" s="77">
        <f t="shared" si="1"/>
        <v>0</v>
      </c>
    </row>
    <row r="125" spans="1:14" ht="13.5" customHeight="1">
      <c r="A125" s="128" t="s">
        <v>321</v>
      </c>
      <c r="B125" s="129"/>
      <c r="C125" s="130" t="s">
        <v>322</v>
      </c>
      <c r="D125" s="131"/>
      <c r="E125" s="132"/>
      <c r="F125" s="75">
        <v>106</v>
      </c>
      <c r="G125" s="121">
        <f>G126+G127+G128+G129+G130+G131+G132+G133+G134+G135+G136+G137+G138+G139+G140+G141+G142+G143+G144+G145+G146+G147+G148</f>
        <v>5313</v>
      </c>
      <c r="H125" s="121">
        <f>H126+H127+H128+H129+H130+H131+H132+H133+H134+H135+H136+H137+H138+H139+H140+H141+H142+H143+H144+H145+H146+H147+H148</f>
        <v>31049</v>
      </c>
      <c r="N125" s="77">
        <f t="shared" si="1"/>
        <v>1</v>
      </c>
    </row>
    <row r="126" spans="1:14" ht="13.5" customHeight="1">
      <c r="A126" s="101"/>
      <c r="B126" s="124" t="s">
        <v>323</v>
      </c>
      <c r="C126" s="139"/>
      <c r="D126" s="139"/>
      <c r="E126" s="125"/>
      <c r="F126" s="75">
        <v>107</v>
      </c>
      <c r="G126" s="100">
        <v>523</v>
      </c>
      <c r="H126" s="100">
        <v>281</v>
      </c>
      <c r="N126" s="77">
        <f t="shared" si="1"/>
        <v>1</v>
      </c>
    </row>
    <row r="127" spans="1:14" ht="13.5" customHeight="1">
      <c r="A127" s="101"/>
      <c r="B127" s="124" t="s">
        <v>324</v>
      </c>
      <c r="C127" s="139"/>
      <c r="D127" s="139"/>
      <c r="E127" s="125"/>
      <c r="F127" s="75">
        <v>108</v>
      </c>
      <c r="G127" s="100"/>
      <c r="H127" s="100"/>
      <c r="N127" s="77">
        <f t="shared" si="1"/>
        <v>0</v>
      </c>
    </row>
    <row r="128" spans="1:14" ht="13.5" customHeight="1">
      <c r="A128" s="101"/>
      <c r="B128" s="124" t="s">
        <v>325</v>
      </c>
      <c r="C128" s="139"/>
      <c r="D128" s="139"/>
      <c r="E128" s="125"/>
      <c r="F128" s="75">
        <v>109</v>
      </c>
      <c r="G128" s="100"/>
      <c r="H128" s="100">
        <v>56</v>
      </c>
      <c r="N128" s="77">
        <f t="shared" si="1"/>
        <v>1</v>
      </c>
    </row>
    <row r="129" spans="1:14" ht="13.5" customHeight="1">
      <c r="A129" s="101"/>
      <c r="B129" s="124" t="s">
        <v>326</v>
      </c>
      <c r="C129" s="139"/>
      <c r="D129" s="139"/>
      <c r="E129" s="125"/>
      <c r="F129" s="75">
        <v>110</v>
      </c>
      <c r="G129" s="100"/>
      <c r="H129" s="100"/>
      <c r="N129" s="77">
        <f t="shared" si="1"/>
        <v>0</v>
      </c>
    </row>
    <row r="130" spans="1:14" ht="13.5" customHeight="1">
      <c r="A130" s="101"/>
      <c r="B130" s="124" t="s">
        <v>327</v>
      </c>
      <c r="C130" s="139"/>
      <c r="D130" s="139"/>
      <c r="E130" s="125"/>
      <c r="F130" s="75">
        <v>111</v>
      </c>
      <c r="G130" s="100">
        <v>530</v>
      </c>
      <c r="H130" s="100">
        <v>612</v>
      </c>
      <c r="N130" s="77">
        <f t="shared" si="1"/>
        <v>1</v>
      </c>
    </row>
    <row r="131" spans="1:14" ht="13.5" customHeight="1">
      <c r="A131" s="101"/>
      <c r="B131" s="124" t="s">
        <v>328</v>
      </c>
      <c r="C131" s="139"/>
      <c r="D131" s="139"/>
      <c r="E131" s="125"/>
      <c r="F131" s="75">
        <v>112</v>
      </c>
      <c r="G131" s="100"/>
      <c r="H131" s="100"/>
      <c r="N131" s="77">
        <f t="shared" si="1"/>
        <v>0</v>
      </c>
    </row>
    <row r="132" spans="1:14" s="72" customFormat="1" ht="22.5" customHeight="1">
      <c r="A132" s="109"/>
      <c r="B132" s="197" t="s">
        <v>329</v>
      </c>
      <c r="C132" s="122"/>
      <c r="D132" s="122"/>
      <c r="E132" s="123"/>
      <c r="F132" s="73">
        <v>113</v>
      </c>
      <c r="G132" s="69">
        <v>348</v>
      </c>
      <c r="H132" s="69">
        <v>416</v>
      </c>
      <c r="N132" s="77">
        <f t="shared" si="1"/>
        <v>1</v>
      </c>
    </row>
    <row r="133" spans="1:14" ht="13.5" customHeight="1">
      <c r="A133" s="101"/>
      <c r="B133" s="124" t="s">
        <v>330</v>
      </c>
      <c r="C133" s="139"/>
      <c r="D133" s="139"/>
      <c r="E133" s="125"/>
      <c r="F133" s="75">
        <v>114</v>
      </c>
      <c r="G133" s="100">
        <v>0</v>
      </c>
      <c r="H133" s="100">
        <v>0</v>
      </c>
      <c r="N133" s="77">
        <f t="shared" si="1"/>
        <v>0</v>
      </c>
    </row>
    <row r="134" spans="1:14" ht="13.5" customHeight="1">
      <c r="A134" s="101"/>
      <c r="B134" s="124" t="s">
        <v>331</v>
      </c>
      <c r="C134" s="139"/>
      <c r="D134" s="139"/>
      <c r="E134" s="125"/>
      <c r="F134" s="75">
        <v>115</v>
      </c>
      <c r="G134" s="100">
        <v>89</v>
      </c>
      <c r="H134" s="100">
        <v>104</v>
      </c>
      <c r="N134" s="77">
        <f t="shared" si="1"/>
        <v>1</v>
      </c>
    </row>
    <row r="135" spans="1:14" ht="13.5" customHeight="1">
      <c r="A135" s="101"/>
      <c r="B135" s="124" t="s">
        <v>332</v>
      </c>
      <c r="C135" s="139"/>
      <c r="D135" s="139"/>
      <c r="E135" s="125"/>
      <c r="F135" s="75">
        <v>116</v>
      </c>
      <c r="G135" s="100"/>
      <c r="H135" s="100"/>
      <c r="N135" s="77">
        <f t="shared" si="1"/>
        <v>0</v>
      </c>
    </row>
    <row r="136" spans="1:14" ht="13.5" customHeight="1">
      <c r="A136" s="101"/>
      <c r="B136" s="124" t="s">
        <v>333</v>
      </c>
      <c r="C136" s="139"/>
      <c r="D136" s="139"/>
      <c r="E136" s="125"/>
      <c r="F136" s="75">
        <v>117</v>
      </c>
      <c r="G136" s="100"/>
      <c r="H136" s="100"/>
      <c r="N136" s="77">
        <f t="shared" si="1"/>
        <v>0</v>
      </c>
    </row>
    <row r="137" spans="1:14" ht="13.5" customHeight="1">
      <c r="A137" s="101"/>
      <c r="B137" s="124" t="s">
        <v>334</v>
      </c>
      <c r="C137" s="139"/>
      <c r="D137" s="139"/>
      <c r="E137" s="125"/>
      <c r="F137" s="75">
        <v>118</v>
      </c>
      <c r="G137" s="100"/>
      <c r="H137" s="100"/>
      <c r="N137" s="77">
        <f t="shared" si="1"/>
        <v>0</v>
      </c>
    </row>
    <row r="138" spans="1:14" ht="22.5" customHeight="1">
      <c r="A138" s="101"/>
      <c r="B138" s="197" t="s">
        <v>335</v>
      </c>
      <c r="C138" s="198"/>
      <c r="D138" s="198"/>
      <c r="E138" s="199"/>
      <c r="F138" s="75">
        <v>119</v>
      </c>
      <c r="G138" s="110">
        <v>3783</v>
      </c>
      <c r="H138" s="110">
        <v>29540</v>
      </c>
      <c r="N138" s="77">
        <f t="shared" si="1"/>
        <v>1</v>
      </c>
    </row>
    <row r="139" spans="1:14" ht="13.5" customHeight="1">
      <c r="A139" s="101"/>
      <c r="B139" s="124" t="s">
        <v>336</v>
      </c>
      <c r="C139" s="139"/>
      <c r="D139" s="139"/>
      <c r="E139" s="125"/>
      <c r="F139" s="75">
        <v>120</v>
      </c>
      <c r="G139" s="100"/>
      <c r="H139" s="100"/>
      <c r="N139" s="77">
        <f t="shared" si="1"/>
        <v>0</v>
      </c>
    </row>
    <row r="140" spans="1:14" ht="13.5" customHeight="1">
      <c r="A140" s="101"/>
      <c r="B140" s="124" t="s">
        <v>337</v>
      </c>
      <c r="C140" s="139"/>
      <c r="D140" s="139"/>
      <c r="E140" s="125"/>
      <c r="F140" s="75">
        <v>121</v>
      </c>
      <c r="G140" s="100"/>
      <c r="H140" s="100"/>
      <c r="N140" s="77">
        <f t="shared" si="1"/>
        <v>0</v>
      </c>
    </row>
    <row r="141" spans="1:14" ht="13.5" customHeight="1">
      <c r="A141" s="101"/>
      <c r="B141" s="124" t="s">
        <v>338</v>
      </c>
      <c r="C141" s="139"/>
      <c r="D141" s="139"/>
      <c r="E141" s="125"/>
      <c r="F141" s="75">
        <v>122</v>
      </c>
      <c r="G141" s="100"/>
      <c r="H141" s="100"/>
      <c r="N141" s="77">
        <f t="shared" si="1"/>
        <v>0</v>
      </c>
    </row>
    <row r="142" spans="1:14" ht="13.5" customHeight="1">
      <c r="A142" s="101"/>
      <c r="B142" s="124" t="s">
        <v>339</v>
      </c>
      <c r="C142" s="139"/>
      <c r="D142" s="139"/>
      <c r="E142" s="125"/>
      <c r="F142" s="75">
        <v>123</v>
      </c>
      <c r="G142" s="100"/>
      <c r="H142" s="100"/>
      <c r="N142" s="77">
        <f t="shared" si="1"/>
        <v>0</v>
      </c>
    </row>
    <row r="143" spans="1:14" ht="13.5" customHeight="1">
      <c r="A143" s="101"/>
      <c r="B143" s="124" t="s">
        <v>340</v>
      </c>
      <c r="C143" s="139"/>
      <c r="D143" s="139"/>
      <c r="E143" s="125"/>
      <c r="F143" s="75">
        <v>124</v>
      </c>
      <c r="G143" s="100"/>
      <c r="H143" s="100"/>
      <c r="N143" s="77">
        <f t="shared" si="1"/>
        <v>0</v>
      </c>
    </row>
    <row r="144" spans="1:14" ht="13.5" customHeight="1">
      <c r="A144" s="101"/>
      <c r="B144" s="124" t="s">
        <v>341</v>
      </c>
      <c r="C144" s="139"/>
      <c r="D144" s="139"/>
      <c r="E144" s="125"/>
      <c r="F144" s="75">
        <v>125</v>
      </c>
      <c r="G144" s="100"/>
      <c r="H144" s="100"/>
      <c r="N144" s="77">
        <f t="shared" si="1"/>
        <v>0</v>
      </c>
    </row>
    <row r="145" spans="1:14" ht="13.5" customHeight="1">
      <c r="A145" s="101"/>
      <c r="B145" s="124" t="s">
        <v>342</v>
      </c>
      <c r="C145" s="139"/>
      <c r="D145" s="139"/>
      <c r="E145" s="125"/>
      <c r="F145" s="75">
        <v>126</v>
      </c>
      <c r="G145" s="100"/>
      <c r="H145" s="100"/>
      <c r="N145" s="77">
        <f aca="true" t="shared" si="2" ref="N145:N153">IF(OR(AND(G145&lt;&gt;" ",G145&lt;&gt;0),AND(H145&lt;&gt;" ",H145&lt;&gt;0)),1,0)</f>
        <v>0</v>
      </c>
    </row>
    <row r="146" spans="1:14" ht="13.5" customHeight="1">
      <c r="A146" s="101"/>
      <c r="B146" s="124" t="s">
        <v>343</v>
      </c>
      <c r="C146" s="139"/>
      <c r="D146" s="139"/>
      <c r="E146" s="125"/>
      <c r="F146" s="75">
        <v>127</v>
      </c>
      <c r="G146" s="100"/>
      <c r="H146" s="100"/>
      <c r="N146" s="77">
        <f t="shared" si="2"/>
        <v>0</v>
      </c>
    </row>
    <row r="147" spans="1:14" ht="13.5" customHeight="1">
      <c r="A147" s="101"/>
      <c r="B147" s="124" t="s">
        <v>344</v>
      </c>
      <c r="C147" s="139"/>
      <c r="D147" s="139"/>
      <c r="E147" s="125"/>
      <c r="F147" s="75">
        <v>128</v>
      </c>
      <c r="G147" s="100">
        <v>40</v>
      </c>
      <c r="H147" s="100">
        <v>40</v>
      </c>
      <c r="N147" s="77">
        <f t="shared" si="2"/>
        <v>1</v>
      </c>
    </row>
    <row r="148" spans="1:14" ht="13.5" customHeight="1">
      <c r="A148" s="101"/>
      <c r="B148" s="192" t="s">
        <v>345</v>
      </c>
      <c r="C148" s="193"/>
      <c r="D148" s="193"/>
      <c r="E148" s="194"/>
      <c r="F148" s="75">
        <v>129</v>
      </c>
      <c r="G148" s="100"/>
      <c r="H148" s="100"/>
      <c r="N148" s="77">
        <f t="shared" si="2"/>
        <v>0</v>
      </c>
    </row>
    <row r="149" spans="1:14" ht="13.5" customHeight="1">
      <c r="A149" s="128" t="s">
        <v>346</v>
      </c>
      <c r="B149" s="129"/>
      <c r="C149" s="130" t="s">
        <v>347</v>
      </c>
      <c r="D149" s="131"/>
      <c r="E149" s="132"/>
      <c r="F149" s="75">
        <v>130</v>
      </c>
      <c r="G149" s="121">
        <f>G150+G151+G152</f>
        <v>1661</v>
      </c>
      <c r="H149" s="121">
        <f>H150+H151+H152</f>
        <v>1629</v>
      </c>
      <c r="N149" s="77">
        <f t="shared" si="2"/>
        <v>1</v>
      </c>
    </row>
    <row r="150" spans="1:14" ht="13.5" customHeight="1">
      <c r="A150" s="111"/>
      <c r="B150" s="124" t="s">
        <v>348</v>
      </c>
      <c r="C150" s="139"/>
      <c r="D150" s="139"/>
      <c r="E150" s="125"/>
      <c r="F150" s="75">
        <v>131</v>
      </c>
      <c r="G150" s="100"/>
      <c r="H150" s="100"/>
      <c r="N150" s="77">
        <f t="shared" si="2"/>
        <v>0</v>
      </c>
    </row>
    <row r="151" spans="1:14" ht="13.5" customHeight="1">
      <c r="A151" s="111"/>
      <c r="B151" s="124" t="s">
        <v>349</v>
      </c>
      <c r="C151" s="139"/>
      <c r="D151" s="139"/>
      <c r="E151" s="125"/>
      <c r="F151" s="75">
        <v>132</v>
      </c>
      <c r="G151" s="100">
        <v>1661</v>
      </c>
      <c r="H151" s="100">
        <v>1629</v>
      </c>
      <c r="N151" s="77">
        <f t="shared" si="2"/>
        <v>1</v>
      </c>
    </row>
    <row r="152" spans="1:14" ht="13.5" customHeight="1">
      <c r="A152" s="111"/>
      <c r="B152" s="192" t="s">
        <v>350</v>
      </c>
      <c r="C152" s="193"/>
      <c r="D152" s="193"/>
      <c r="E152" s="194"/>
      <c r="F152" s="75">
        <v>133</v>
      </c>
      <c r="G152" s="100"/>
      <c r="H152" s="100"/>
      <c r="N152" s="77">
        <f t="shared" si="2"/>
        <v>0</v>
      </c>
    </row>
    <row r="153" spans="1:14" ht="13.5" customHeight="1">
      <c r="A153" s="138" t="s">
        <v>351</v>
      </c>
      <c r="B153" s="139"/>
      <c r="C153" s="136" t="s">
        <v>352</v>
      </c>
      <c r="D153" s="136"/>
      <c r="E153" s="137"/>
      <c r="F153" s="75">
        <v>134</v>
      </c>
      <c r="G153" s="118">
        <f>G105+G114</f>
        <v>13265</v>
      </c>
      <c r="H153" s="118">
        <f>H105+H114</f>
        <v>38802</v>
      </c>
      <c r="N153" s="77">
        <f t="shared" si="2"/>
        <v>1</v>
      </c>
    </row>
    <row r="154" spans="1:8" ht="16.5" customHeight="1">
      <c r="A154" s="195" t="s">
        <v>365</v>
      </c>
      <c r="B154" s="196"/>
      <c r="C154" s="196"/>
      <c r="D154" s="196"/>
      <c r="E154" s="196"/>
      <c r="F154" s="196"/>
      <c r="G154" s="196"/>
      <c r="H154" s="196"/>
    </row>
    <row r="155" spans="1:2" ht="16.5" customHeight="1">
      <c r="A155" s="133" t="s">
        <v>362</v>
      </c>
      <c r="B155" s="134"/>
    </row>
    <row r="156" ht="16.5" customHeight="1"/>
    <row r="157" spans="2:8" ht="180.75" customHeight="1">
      <c r="B157" s="201"/>
      <c r="C157" s="201"/>
      <c r="D157" s="201"/>
      <c r="E157" s="201"/>
      <c r="F157" s="201"/>
      <c r="G157" s="201"/>
      <c r="H157" s="201"/>
    </row>
    <row r="158" spans="11:12" ht="17.25" customHeight="1">
      <c r="K158" s="112"/>
      <c r="L158" s="112"/>
    </row>
    <row r="159" spans="1:12" ht="19.5" customHeight="1">
      <c r="A159" s="65"/>
      <c r="B159" s="113"/>
      <c r="C159" s="134"/>
      <c r="D159" s="134"/>
      <c r="E159" s="134"/>
      <c r="F159" s="113"/>
      <c r="G159" s="113"/>
      <c r="H159" s="113"/>
      <c r="I159" s="66"/>
      <c r="J159" s="114"/>
      <c r="K159" s="114"/>
      <c r="L159" s="112"/>
    </row>
    <row r="160" spans="1:12" ht="19.5" customHeight="1">
      <c r="A160" s="65"/>
      <c r="B160" s="113"/>
      <c r="C160" s="113"/>
      <c r="D160" s="113"/>
      <c r="E160" s="113"/>
      <c r="F160" s="113"/>
      <c r="G160" s="113"/>
      <c r="H160" s="113"/>
      <c r="I160" s="115"/>
      <c r="J160" s="116"/>
      <c r="K160" s="115"/>
      <c r="L160" s="112"/>
    </row>
    <row r="161" spans="1:12" ht="12.75">
      <c r="A161" s="113"/>
      <c r="B161" s="113"/>
      <c r="C161" s="113"/>
      <c r="D161" s="113"/>
      <c r="E161" s="113"/>
      <c r="F161" s="113"/>
      <c r="G161" s="113"/>
      <c r="H161" s="113"/>
      <c r="I161" s="117"/>
      <c r="J161" s="115"/>
      <c r="K161" s="115"/>
      <c r="L161" s="112"/>
    </row>
    <row r="162" spans="1:12" ht="45" customHeight="1">
      <c r="A162" s="113"/>
      <c r="B162" s="113"/>
      <c r="C162" s="113"/>
      <c r="D162" s="113"/>
      <c r="E162" s="113"/>
      <c r="F162" s="113"/>
      <c r="G162" s="113"/>
      <c r="H162" s="113"/>
      <c r="I162" s="117"/>
      <c r="J162" s="115"/>
      <c r="K162" s="115"/>
      <c r="L162" s="112"/>
    </row>
    <row r="163" spans="1:12" ht="12.75">
      <c r="A163" s="113"/>
      <c r="B163" s="113"/>
      <c r="C163" s="113"/>
      <c r="D163" s="113"/>
      <c r="E163" s="113"/>
      <c r="F163" s="113"/>
      <c r="G163" s="113"/>
      <c r="H163" s="113"/>
      <c r="I163" s="115"/>
      <c r="J163" s="116"/>
      <c r="K163" s="115"/>
      <c r="L163" s="112"/>
    </row>
    <row r="164" spans="1:12" ht="19.5" customHeight="1">
      <c r="A164" s="113"/>
      <c r="B164" s="113"/>
      <c r="C164" s="113"/>
      <c r="D164" s="113"/>
      <c r="E164" s="113"/>
      <c r="F164" s="113"/>
      <c r="G164" s="113"/>
      <c r="H164" s="113"/>
      <c r="K164" s="112"/>
      <c r="L164" s="112"/>
    </row>
    <row r="165" spans="1:8" ht="90.75" customHeight="1">
      <c r="A165" s="65"/>
      <c r="B165" s="112"/>
      <c r="C165" s="112"/>
      <c r="D165" s="112"/>
      <c r="E165" s="112"/>
      <c r="F165" s="112"/>
      <c r="G165" s="112"/>
      <c r="H165" s="112"/>
    </row>
    <row r="166" ht="12.75">
      <c r="A166" s="65"/>
    </row>
    <row r="167" spans="1:8" ht="57.75" customHeight="1">
      <c r="A167" s="200"/>
      <c r="B167" s="200"/>
      <c r="C167" s="200"/>
      <c r="D167" s="200"/>
      <c r="E167" s="200"/>
      <c r="F167" s="200"/>
      <c r="G167" s="200"/>
      <c r="H167" s="200"/>
    </row>
    <row r="168" spans="1:8" ht="12.75">
      <c r="A168" s="195"/>
      <c r="B168" s="196"/>
      <c r="C168" s="196"/>
      <c r="D168" s="196"/>
      <c r="E168" s="196"/>
      <c r="F168" s="196"/>
      <c r="G168" s="196"/>
      <c r="H168" s="196"/>
    </row>
    <row r="171" ht="12.75">
      <c r="A171" s="65"/>
    </row>
  </sheetData>
  <mergeCells count="184">
    <mergeCell ref="C159:E159"/>
    <mergeCell ref="G2:H2"/>
    <mergeCell ref="G3:H3"/>
    <mergeCell ref="G6:H6"/>
    <mergeCell ref="G7:H7"/>
    <mergeCell ref="B152:E152"/>
    <mergeCell ref="A2:B2"/>
    <mergeCell ref="A3:B3"/>
    <mergeCell ref="A56:E56"/>
    <mergeCell ref="B126:E126"/>
    <mergeCell ref="C125:E125"/>
    <mergeCell ref="A125:B125"/>
    <mergeCell ref="B150:E150"/>
    <mergeCell ref="B148:E148"/>
    <mergeCell ref="B128:E128"/>
    <mergeCell ref="B145:E145"/>
    <mergeCell ref="B144:E144"/>
    <mergeCell ref="B143:E143"/>
    <mergeCell ref="B139:E139"/>
    <mergeCell ref="A167:H167"/>
    <mergeCell ref="A168:H168"/>
    <mergeCell ref="B142:E142"/>
    <mergeCell ref="B141:E141"/>
    <mergeCell ref="B157:H157"/>
    <mergeCell ref="B151:E151"/>
    <mergeCell ref="C149:E149"/>
    <mergeCell ref="A149:B149"/>
    <mergeCell ref="B147:E147"/>
    <mergeCell ref="B146:E146"/>
    <mergeCell ref="A154:H154"/>
    <mergeCell ref="B130:E130"/>
    <mergeCell ref="B134:E134"/>
    <mergeCell ref="B133:E133"/>
    <mergeCell ref="B132:E132"/>
    <mergeCell ref="B131:E131"/>
    <mergeCell ref="B138:E138"/>
    <mergeCell ref="B137:E137"/>
    <mergeCell ref="B136:E136"/>
    <mergeCell ref="B135:E135"/>
    <mergeCell ref="B113:E113"/>
    <mergeCell ref="B116:E116"/>
    <mergeCell ref="B127:E127"/>
    <mergeCell ref="B140:E140"/>
    <mergeCell ref="B120:E120"/>
    <mergeCell ref="B121:E121"/>
    <mergeCell ref="B122:E122"/>
    <mergeCell ref="B123:E123"/>
    <mergeCell ref="B124:E124"/>
    <mergeCell ref="B129:E129"/>
    <mergeCell ref="B94:E94"/>
    <mergeCell ref="B95:E95"/>
    <mergeCell ref="B96:E96"/>
    <mergeCell ref="B103:E103"/>
    <mergeCell ref="B99:E99"/>
    <mergeCell ref="B100:E100"/>
    <mergeCell ref="B98:E98"/>
    <mergeCell ref="B66:E66"/>
    <mergeCell ref="B87:E87"/>
    <mergeCell ref="B72:E72"/>
    <mergeCell ref="B76:E76"/>
    <mergeCell ref="B77:E77"/>
    <mergeCell ref="B78:E78"/>
    <mergeCell ref="B75:E75"/>
    <mergeCell ref="D58:E58"/>
    <mergeCell ref="A58:C58"/>
    <mergeCell ref="B64:E64"/>
    <mergeCell ref="B65:E65"/>
    <mergeCell ref="B63:E63"/>
    <mergeCell ref="B53:E53"/>
    <mergeCell ref="B59:E59"/>
    <mergeCell ref="B71:E71"/>
    <mergeCell ref="B69:E69"/>
    <mergeCell ref="B70:E70"/>
    <mergeCell ref="B60:E60"/>
    <mergeCell ref="B61:E61"/>
    <mergeCell ref="B62:E62"/>
    <mergeCell ref="D57:E57"/>
    <mergeCell ref="A57:C57"/>
    <mergeCell ref="B52:E52"/>
    <mergeCell ref="B44:E44"/>
    <mergeCell ref="B45:E45"/>
    <mergeCell ref="B46:E46"/>
    <mergeCell ref="B47:E47"/>
    <mergeCell ref="B48:E48"/>
    <mergeCell ref="B49:E49"/>
    <mergeCell ref="B50:E50"/>
    <mergeCell ref="B51:E51"/>
    <mergeCell ref="B40:E40"/>
    <mergeCell ref="B41:E41"/>
    <mergeCell ref="B43:E43"/>
    <mergeCell ref="D42:E42"/>
    <mergeCell ref="A42:C42"/>
    <mergeCell ref="B36:E36"/>
    <mergeCell ref="B37:E37"/>
    <mergeCell ref="B38:E38"/>
    <mergeCell ref="B39:E39"/>
    <mergeCell ref="B31:E31"/>
    <mergeCell ref="B32:E32"/>
    <mergeCell ref="B33:E33"/>
    <mergeCell ref="B35:E35"/>
    <mergeCell ref="D34:E34"/>
    <mergeCell ref="A34:C34"/>
    <mergeCell ref="B28:E28"/>
    <mergeCell ref="B19:E19"/>
    <mergeCell ref="B29:E29"/>
    <mergeCell ref="B30:E30"/>
    <mergeCell ref="B24:E24"/>
    <mergeCell ref="B25:E25"/>
    <mergeCell ref="B26:E26"/>
    <mergeCell ref="B27:E27"/>
    <mergeCell ref="B20:E20"/>
    <mergeCell ref="B21:E21"/>
    <mergeCell ref="C7:E7"/>
    <mergeCell ref="C8:E8"/>
    <mergeCell ref="A13:E13"/>
    <mergeCell ref="B16:E16"/>
    <mergeCell ref="C14:E14"/>
    <mergeCell ref="D15:E15"/>
    <mergeCell ref="C2:E2"/>
    <mergeCell ref="C3:E3"/>
    <mergeCell ref="C4:E4"/>
    <mergeCell ref="C5:E5"/>
    <mergeCell ref="G4:H4"/>
    <mergeCell ref="G5:H5"/>
    <mergeCell ref="G8:H8"/>
    <mergeCell ref="G12:H12"/>
    <mergeCell ref="G9:H9"/>
    <mergeCell ref="G10:H10"/>
    <mergeCell ref="D23:E23"/>
    <mergeCell ref="A23:C23"/>
    <mergeCell ref="A15:C15"/>
    <mergeCell ref="A14:B14"/>
    <mergeCell ref="B17:E17"/>
    <mergeCell ref="B18:E18"/>
    <mergeCell ref="B22:E22"/>
    <mergeCell ref="B90:E90"/>
    <mergeCell ref="D68:E68"/>
    <mergeCell ref="D88:E88"/>
    <mergeCell ref="A88:C88"/>
    <mergeCell ref="B79:E79"/>
    <mergeCell ref="B89:E89"/>
    <mergeCell ref="B80:E80"/>
    <mergeCell ref="B81:E81"/>
    <mergeCell ref="B82:E82"/>
    <mergeCell ref="B83:E83"/>
    <mergeCell ref="B91:E91"/>
    <mergeCell ref="B93:E93"/>
    <mergeCell ref="B67:E67"/>
    <mergeCell ref="B84:E84"/>
    <mergeCell ref="B85:E85"/>
    <mergeCell ref="B86:E86"/>
    <mergeCell ref="B92:E92"/>
    <mergeCell ref="B73:E73"/>
    <mergeCell ref="B74:E74"/>
    <mergeCell ref="A68:C68"/>
    <mergeCell ref="B112:E112"/>
    <mergeCell ref="A104:E104"/>
    <mergeCell ref="B102:E102"/>
    <mergeCell ref="D97:E97"/>
    <mergeCell ref="A97:C97"/>
    <mergeCell ref="D101:E101"/>
    <mergeCell ref="A101:C101"/>
    <mergeCell ref="D105:E105"/>
    <mergeCell ref="A105:C105"/>
    <mergeCell ref="A117:C117"/>
    <mergeCell ref="B119:E119"/>
    <mergeCell ref="D106:E106"/>
    <mergeCell ref="A106:C106"/>
    <mergeCell ref="D110:E110"/>
    <mergeCell ref="A110:C110"/>
    <mergeCell ref="B107:E107"/>
    <mergeCell ref="B108:E108"/>
    <mergeCell ref="B109:E109"/>
    <mergeCell ref="B111:E111"/>
    <mergeCell ref="A155:B155"/>
    <mergeCell ref="A4:B4"/>
    <mergeCell ref="C153:E153"/>
    <mergeCell ref="A153:B153"/>
    <mergeCell ref="C114:E114"/>
    <mergeCell ref="A114:B114"/>
    <mergeCell ref="C115:E115"/>
    <mergeCell ref="A115:B115"/>
    <mergeCell ref="B118:E118"/>
    <mergeCell ref="D117:E117"/>
  </mergeCell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scale="99" r:id="rId2"/>
  <headerFooter alignWithMargins="0">
    <oddFooter>&amp;L© Bilance Praha 2004</oddFooter>
  </headerFooter>
  <rowBreaks count="2" manualBreakCount="2">
    <brk id="54" max="8" man="1"/>
    <brk id="102" max="8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N126"/>
  <sheetViews>
    <sheetView showZeros="0" tabSelected="1" zoomScaleSheetLayoutView="100" workbookViewId="0" topLeftCell="A85">
      <selection activeCell="F102" sqref="F102:G102"/>
    </sheetView>
  </sheetViews>
  <sheetFormatPr defaultColWidth="9.00390625" defaultRowHeight="12.75"/>
  <cols>
    <col min="1" max="1" width="9.25390625" style="0" customWidth="1"/>
    <col min="2" max="2" width="20.75390625" style="0" customWidth="1"/>
    <col min="3" max="3" width="5.75390625" style="0" customWidth="1"/>
    <col min="4" max="4" width="22.75390625" style="0" customWidth="1"/>
    <col min="5" max="6" width="5.75390625" style="0" customWidth="1"/>
    <col min="7" max="8" width="12.75390625" style="0" customWidth="1"/>
    <col min="9" max="9" width="5.75390625" style="0" customWidth="1"/>
    <col min="14" max="14" width="0" style="0" hidden="1" customWidth="1"/>
  </cols>
  <sheetData>
    <row r="1" spans="1:9" ht="12.75">
      <c r="A1" s="206"/>
      <c r="B1" s="206"/>
      <c r="C1" s="26"/>
      <c r="D1" s="26"/>
      <c r="E1" s="26"/>
      <c r="F1" s="26"/>
      <c r="G1" s="26"/>
      <c r="H1" s="26"/>
      <c r="I1" s="26"/>
    </row>
    <row r="2" spans="1:9" ht="12.75" customHeight="1">
      <c r="A2" s="206" t="s">
        <v>185</v>
      </c>
      <c r="B2" s="206"/>
      <c r="C2" s="242" t="s">
        <v>179</v>
      </c>
      <c r="D2" s="243"/>
      <c r="E2" s="243"/>
      <c r="F2" s="243"/>
      <c r="G2" s="202" t="s">
        <v>190</v>
      </c>
      <c r="H2" s="257"/>
      <c r="I2" s="24"/>
    </row>
    <row r="3" spans="1:9" ht="12.75" customHeight="1">
      <c r="A3" s="206" t="s">
        <v>355</v>
      </c>
      <c r="B3" s="206"/>
      <c r="C3" s="161" t="s">
        <v>353</v>
      </c>
      <c r="D3" s="165"/>
      <c r="E3" s="165"/>
      <c r="F3" s="165"/>
      <c r="G3" s="202" t="s">
        <v>191</v>
      </c>
      <c r="H3" s="257"/>
      <c r="I3" s="25"/>
    </row>
    <row r="4" spans="1:9" ht="12.75" customHeight="1">
      <c r="A4" s="206" t="s">
        <v>186</v>
      </c>
      <c r="B4" s="206"/>
      <c r="C4" s="53"/>
      <c r="D4" s="244" t="s">
        <v>364</v>
      </c>
      <c r="E4" s="244"/>
      <c r="F4" s="52"/>
      <c r="G4" s="157" t="s">
        <v>357</v>
      </c>
      <c r="H4" s="256"/>
      <c r="I4" s="27"/>
    </row>
    <row r="5" spans="1:9" ht="12.75">
      <c r="A5" s="26"/>
      <c r="B5" s="26"/>
      <c r="C5" s="165" t="s">
        <v>2</v>
      </c>
      <c r="D5" s="165"/>
      <c r="E5" s="165"/>
      <c r="F5" s="165"/>
      <c r="G5" s="157" t="s">
        <v>358</v>
      </c>
      <c r="H5" s="256"/>
      <c r="I5" s="27"/>
    </row>
    <row r="6" spans="1:9" ht="12.75" customHeight="1">
      <c r="A6" s="26"/>
      <c r="B6" s="26"/>
      <c r="C6" s="166"/>
      <c r="D6" s="166"/>
      <c r="E6" s="166"/>
      <c r="F6" s="166"/>
      <c r="G6" s="157" t="s">
        <v>359</v>
      </c>
      <c r="H6" s="256"/>
      <c r="I6" s="248"/>
    </row>
    <row r="7" spans="1:9" ht="12.75">
      <c r="A7" s="26"/>
      <c r="B7" s="26"/>
      <c r="C7" s="53"/>
      <c r="D7" s="167" t="s">
        <v>1</v>
      </c>
      <c r="E7" s="169"/>
      <c r="F7" s="54"/>
      <c r="G7" s="157" t="s">
        <v>184</v>
      </c>
      <c r="H7" s="256"/>
      <c r="I7" s="249"/>
    </row>
    <row r="8" spans="1:9" ht="12.75">
      <c r="A8" s="26"/>
      <c r="B8" s="26"/>
      <c r="C8" s="55"/>
      <c r="D8" s="170">
        <v>27157806</v>
      </c>
      <c r="E8" s="172"/>
      <c r="F8" s="54"/>
      <c r="G8" s="157" t="s">
        <v>360</v>
      </c>
      <c r="H8" s="257"/>
      <c r="I8" s="26"/>
    </row>
    <row r="9" spans="1:9" ht="12.75">
      <c r="A9" s="26"/>
      <c r="B9" s="26"/>
      <c r="C9" s="56"/>
      <c r="D9" s="56"/>
      <c r="E9" s="56"/>
      <c r="F9" s="56"/>
      <c r="G9" s="157" t="s">
        <v>361</v>
      </c>
      <c r="H9" s="256"/>
      <c r="I9" s="26"/>
    </row>
    <row r="10" spans="1:9" ht="12.75">
      <c r="A10" s="26"/>
      <c r="B10" s="26"/>
      <c r="C10" s="56"/>
      <c r="D10" s="56"/>
      <c r="E10" s="56"/>
      <c r="F10" s="56"/>
      <c r="G10" s="157" t="s">
        <v>184</v>
      </c>
      <c r="H10" s="256"/>
      <c r="I10" s="26"/>
    </row>
    <row r="11" spans="1:9" ht="12.75">
      <c r="A11" s="26"/>
      <c r="B11" s="26"/>
      <c r="C11" s="56"/>
      <c r="D11" s="56"/>
      <c r="E11" s="56"/>
      <c r="F11" s="56"/>
      <c r="G11" s="56"/>
      <c r="H11" s="56"/>
      <c r="I11" s="27"/>
    </row>
    <row r="12" spans="3:9" ht="3" customHeight="1">
      <c r="C12" s="5"/>
      <c r="D12" s="5"/>
      <c r="E12" s="5"/>
      <c r="F12" s="5"/>
      <c r="G12" s="5"/>
      <c r="H12" s="5"/>
      <c r="I12" s="2"/>
    </row>
    <row r="13" ht="3" customHeight="1">
      <c r="I13" s="4"/>
    </row>
    <row r="14" spans="6:9" ht="12.75" customHeight="1">
      <c r="F14" s="218" t="s">
        <v>187</v>
      </c>
      <c r="G14" s="219"/>
      <c r="H14" s="219"/>
      <c r="I14" s="220"/>
    </row>
    <row r="15" spans="1:12" ht="12.75" customHeight="1">
      <c r="A15" s="63"/>
      <c r="B15" s="245"/>
      <c r="C15" s="245"/>
      <c r="D15" s="246"/>
      <c r="E15" s="215" t="s">
        <v>0</v>
      </c>
      <c r="F15" s="254" t="s">
        <v>188</v>
      </c>
      <c r="G15" s="255"/>
      <c r="H15" s="254" t="s">
        <v>189</v>
      </c>
      <c r="I15" s="255"/>
      <c r="J15" s="1"/>
      <c r="K15" s="1"/>
      <c r="L15" s="1"/>
    </row>
    <row r="16" spans="1:12" ht="12.75" customHeight="1">
      <c r="A16" s="23"/>
      <c r="B16" s="23"/>
      <c r="C16" s="23"/>
      <c r="D16" s="61"/>
      <c r="E16" s="247"/>
      <c r="F16" s="254">
        <v>1</v>
      </c>
      <c r="G16" s="255"/>
      <c r="H16" s="254">
        <v>2</v>
      </c>
      <c r="I16" s="255"/>
      <c r="J16" s="1"/>
      <c r="K16" s="1"/>
      <c r="L16" s="1"/>
    </row>
    <row r="17" spans="1:14" s="2" customFormat="1" ht="13.5" customHeight="1">
      <c r="A17" s="28" t="s">
        <v>3</v>
      </c>
      <c r="B17" s="234" t="s">
        <v>4</v>
      </c>
      <c r="C17" s="235"/>
      <c r="D17" s="236"/>
      <c r="E17" s="17" t="s">
        <v>39</v>
      </c>
      <c r="F17" s="217"/>
      <c r="G17" s="214"/>
      <c r="H17" s="217"/>
      <c r="I17" s="214"/>
      <c r="N17" s="2">
        <f>IF(OR(AND(F17&lt;&gt;" ",F17&lt;&gt;0),AND(H17&lt;&gt;" ",H17&lt;&gt;0)),1,0)</f>
        <v>0</v>
      </c>
    </row>
    <row r="18" spans="1:14" s="2" customFormat="1" ht="13.5" customHeight="1">
      <c r="A18" s="29" t="s">
        <v>5</v>
      </c>
      <c r="B18" s="234" t="s">
        <v>6</v>
      </c>
      <c r="C18" s="235"/>
      <c r="D18" s="236"/>
      <c r="E18" s="17" t="s">
        <v>40</v>
      </c>
      <c r="F18" s="213">
        <f>F19+F20+F21+F22</f>
        <v>1534</v>
      </c>
      <c r="G18" s="214"/>
      <c r="H18" s="213">
        <f>H19+H20+H21+H22</f>
        <v>54</v>
      </c>
      <c r="I18" s="214"/>
      <c r="N18" s="2">
        <f aca="true" t="shared" si="0" ref="N18:N81">IF(OR(AND(F18&lt;&gt;" ",F18&lt;&gt;0),AND(H18&lt;&gt;" ",H18&lt;&gt;0)),1,0)</f>
        <v>1</v>
      </c>
    </row>
    <row r="19" spans="1:14" s="2" customFormat="1" ht="13.5" customHeight="1">
      <c r="A19" s="18"/>
      <c r="B19" s="237" t="s">
        <v>7</v>
      </c>
      <c r="C19" s="238"/>
      <c r="D19" s="239"/>
      <c r="E19" s="17" t="s">
        <v>41</v>
      </c>
      <c r="F19" s="211">
        <v>892</v>
      </c>
      <c r="G19" s="212"/>
      <c r="H19" s="211">
        <v>10</v>
      </c>
      <c r="I19" s="224"/>
      <c r="N19" s="2">
        <f t="shared" si="0"/>
        <v>1</v>
      </c>
    </row>
    <row r="20" spans="1:14" s="2" customFormat="1" ht="13.5" customHeight="1">
      <c r="A20" s="19"/>
      <c r="B20" s="237" t="s">
        <v>8</v>
      </c>
      <c r="C20" s="238"/>
      <c r="D20" s="239"/>
      <c r="E20" s="17" t="s">
        <v>42</v>
      </c>
      <c r="F20" s="211">
        <v>642</v>
      </c>
      <c r="G20" s="212"/>
      <c r="H20" s="211">
        <v>44</v>
      </c>
      <c r="I20" s="224"/>
      <c r="N20" s="2">
        <f t="shared" si="0"/>
        <v>1</v>
      </c>
    </row>
    <row r="21" spans="1:14" s="2" customFormat="1" ht="13.5" customHeight="1">
      <c r="A21" s="19"/>
      <c r="B21" s="237" t="s">
        <v>9</v>
      </c>
      <c r="C21" s="238"/>
      <c r="D21" s="239"/>
      <c r="E21" s="17" t="s">
        <v>43</v>
      </c>
      <c r="F21" s="223"/>
      <c r="G21" s="224"/>
      <c r="H21" s="223"/>
      <c r="I21" s="224"/>
      <c r="N21" s="2">
        <f t="shared" si="0"/>
        <v>0</v>
      </c>
    </row>
    <row r="22" spans="1:14" s="2" customFormat="1" ht="13.5" customHeight="1">
      <c r="A22" s="20"/>
      <c r="B22" s="237" t="s">
        <v>10</v>
      </c>
      <c r="C22" s="238"/>
      <c r="D22" s="239"/>
      <c r="E22" s="17" t="s">
        <v>44</v>
      </c>
      <c r="F22" s="223"/>
      <c r="G22" s="224"/>
      <c r="H22" s="250"/>
      <c r="I22" s="224"/>
      <c r="N22" s="2">
        <f t="shared" si="0"/>
        <v>0</v>
      </c>
    </row>
    <row r="23" spans="1:14" s="2" customFormat="1" ht="13.5" customHeight="1">
      <c r="A23" s="30" t="s">
        <v>11</v>
      </c>
      <c r="B23" s="234" t="s">
        <v>12</v>
      </c>
      <c r="C23" s="235"/>
      <c r="D23" s="236"/>
      <c r="E23" s="17" t="s">
        <v>45</v>
      </c>
      <c r="F23" s="221">
        <f>F24+F25+F26+F27</f>
        <v>8382</v>
      </c>
      <c r="G23" s="222"/>
      <c r="H23" s="221">
        <f>H24+H25+H26+H27</f>
        <v>69</v>
      </c>
      <c r="I23" s="222"/>
      <c r="N23" s="2">
        <f t="shared" si="0"/>
        <v>1</v>
      </c>
    </row>
    <row r="24" spans="1:14" s="2" customFormat="1" ht="13.5" customHeight="1">
      <c r="A24" s="6"/>
      <c r="B24" s="237" t="s">
        <v>181</v>
      </c>
      <c r="C24" s="238"/>
      <c r="D24" s="239"/>
      <c r="E24" s="17" t="s">
        <v>46</v>
      </c>
      <c r="F24" s="223">
        <v>87</v>
      </c>
      <c r="G24" s="224"/>
      <c r="H24" s="223">
        <v>1</v>
      </c>
      <c r="I24" s="224"/>
      <c r="N24" s="2">
        <f t="shared" si="0"/>
        <v>1</v>
      </c>
    </row>
    <row r="25" spans="1:14" s="2" customFormat="1" ht="13.5" customHeight="1">
      <c r="A25" s="7"/>
      <c r="B25" s="237" t="s">
        <v>13</v>
      </c>
      <c r="C25" s="238"/>
      <c r="D25" s="239"/>
      <c r="E25" s="17" t="s">
        <v>47</v>
      </c>
      <c r="F25" s="223">
        <v>118</v>
      </c>
      <c r="G25" s="224"/>
      <c r="H25" s="223"/>
      <c r="I25" s="224"/>
      <c r="N25" s="2">
        <f t="shared" si="0"/>
        <v>1</v>
      </c>
    </row>
    <row r="26" spans="1:14" s="2" customFormat="1" ht="13.5" customHeight="1">
      <c r="A26" s="7"/>
      <c r="B26" s="237" t="s">
        <v>14</v>
      </c>
      <c r="C26" s="238"/>
      <c r="D26" s="239"/>
      <c r="E26" s="17" t="s">
        <v>48</v>
      </c>
      <c r="F26" s="223">
        <v>16</v>
      </c>
      <c r="G26" s="224"/>
      <c r="H26" s="223"/>
      <c r="I26" s="224"/>
      <c r="N26" s="2">
        <f t="shared" si="0"/>
        <v>1</v>
      </c>
    </row>
    <row r="27" spans="1:14" s="2" customFormat="1" ht="13.5" customHeight="1">
      <c r="A27" s="20"/>
      <c r="B27" s="237" t="s">
        <v>15</v>
      </c>
      <c r="C27" s="238"/>
      <c r="D27" s="239"/>
      <c r="E27" s="17" t="s">
        <v>49</v>
      </c>
      <c r="F27" s="223">
        <v>8161</v>
      </c>
      <c r="G27" s="224"/>
      <c r="H27" s="223">
        <v>68</v>
      </c>
      <c r="I27" s="224"/>
      <c r="N27" s="2">
        <f t="shared" si="0"/>
        <v>1</v>
      </c>
    </row>
    <row r="28" spans="1:14" s="2" customFormat="1" ht="13.5" customHeight="1">
      <c r="A28" s="30" t="s">
        <v>16</v>
      </c>
      <c r="B28" s="234" t="s">
        <v>17</v>
      </c>
      <c r="C28" s="235"/>
      <c r="D28" s="236"/>
      <c r="E28" s="17" t="s">
        <v>50</v>
      </c>
      <c r="F28" s="221">
        <f>F29+F30+F31+F32+F33</f>
        <v>13773</v>
      </c>
      <c r="G28" s="222"/>
      <c r="H28" s="221">
        <f>H29+H30+H31+H32+H33</f>
        <v>541</v>
      </c>
      <c r="I28" s="222"/>
      <c r="N28" s="2">
        <f t="shared" si="0"/>
        <v>1</v>
      </c>
    </row>
    <row r="29" spans="1:14" s="2" customFormat="1" ht="13.5" customHeight="1">
      <c r="A29" s="6"/>
      <c r="B29" s="237" t="s">
        <v>18</v>
      </c>
      <c r="C29" s="238"/>
      <c r="D29" s="239"/>
      <c r="E29" s="17" t="s">
        <v>51</v>
      </c>
      <c r="F29" s="223">
        <v>10240</v>
      </c>
      <c r="G29" s="224"/>
      <c r="H29" s="223">
        <v>400</v>
      </c>
      <c r="I29" s="224"/>
      <c r="N29" s="2">
        <f t="shared" si="0"/>
        <v>1</v>
      </c>
    </row>
    <row r="30" spans="1:14" s="2" customFormat="1" ht="13.5" customHeight="1">
      <c r="A30" s="7"/>
      <c r="B30" s="237" t="s">
        <v>19</v>
      </c>
      <c r="C30" s="238"/>
      <c r="D30" s="239"/>
      <c r="E30" s="17" t="s">
        <v>52</v>
      </c>
      <c r="F30" s="223">
        <v>3533</v>
      </c>
      <c r="G30" s="224"/>
      <c r="H30" s="223">
        <v>141</v>
      </c>
      <c r="I30" s="224"/>
      <c r="N30" s="2">
        <f t="shared" si="0"/>
        <v>1</v>
      </c>
    </row>
    <row r="31" spans="1:14" s="2" customFormat="1" ht="13.5" customHeight="1">
      <c r="A31" s="7"/>
      <c r="B31" s="237" t="s">
        <v>20</v>
      </c>
      <c r="C31" s="238"/>
      <c r="D31" s="239"/>
      <c r="E31" s="17" t="s">
        <v>53</v>
      </c>
      <c r="F31" s="223"/>
      <c r="G31" s="224"/>
      <c r="H31" s="223"/>
      <c r="I31" s="224"/>
      <c r="N31" s="2">
        <f t="shared" si="0"/>
        <v>0</v>
      </c>
    </row>
    <row r="32" spans="1:14" s="2" customFormat="1" ht="13.5" customHeight="1">
      <c r="A32" s="7"/>
      <c r="B32" s="237" t="s">
        <v>21</v>
      </c>
      <c r="C32" s="238"/>
      <c r="D32" s="239"/>
      <c r="E32" s="17" t="s">
        <v>54</v>
      </c>
      <c r="F32" s="223"/>
      <c r="G32" s="224"/>
      <c r="H32" s="223"/>
      <c r="I32" s="224"/>
      <c r="N32" s="2">
        <f t="shared" si="0"/>
        <v>0</v>
      </c>
    </row>
    <row r="33" spans="1:14" s="2" customFormat="1" ht="13.5" customHeight="1">
      <c r="A33" s="21"/>
      <c r="B33" s="237" t="s">
        <v>22</v>
      </c>
      <c r="C33" s="238"/>
      <c r="D33" s="239"/>
      <c r="E33" s="17" t="s">
        <v>55</v>
      </c>
      <c r="F33" s="223"/>
      <c r="G33" s="224"/>
      <c r="H33" s="223"/>
      <c r="I33" s="224"/>
      <c r="N33" s="2">
        <f t="shared" si="0"/>
        <v>0</v>
      </c>
    </row>
    <row r="34" spans="1:14" s="2" customFormat="1" ht="13.5" customHeight="1">
      <c r="A34" s="30" t="s">
        <v>23</v>
      </c>
      <c r="B34" s="234" t="s">
        <v>24</v>
      </c>
      <c r="C34" s="235"/>
      <c r="D34" s="236"/>
      <c r="E34" s="17" t="s">
        <v>56</v>
      </c>
      <c r="F34" s="221">
        <f>F35+F36+F37</f>
        <v>0</v>
      </c>
      <c r="G34" s="222"/>
      <c r="H34" s="221">
        <f>H35+H36+H37</f>
        <v>0</v>
      </c>
      <c r="I34" s="222"/>
      <c r="N34" s="2">
        <f t="shared" si="0"/>
        <v>0</v>
      </c>
    </row>
    <row r="35" spans="1:14" s="2" customFormat="1" ht="13.5" customHeight="1">
      <c r="A35" s="18"/>
      <c r="B35" s="251" t="s">
        <v>25</v>
      </c>
      <c r="C35" s="252"/>
      <c r="D35" s="253"/>
      <c r="E35" s="17" t="s">
        <v>57</v>
      </c>
      <c r="F35" s="223"/>
      <c r="G35" s="224"/>
      <c r="H35" s="223"/>
      <c r="I35" s="224"/>
      <c r="N35" s="2">
        <f t="shared" si="0"/>
        <v>0</v>
      </c>
    </row>
    <row r="36" spans="1:14" s="2" customFormat="1" ht="13.5" customHeight="1">
      <c r="A36" s="19"/>
      <c r="B36" s="237" t="s">
        <v>26</v>
      </c>
      <c r="C36" s="238"/>
      <c r="D36" s="239"/>
      <c r="E36" s="17" t="s">
        <v>58</v>
      </c>
      <c r="F36" s="223"/>
      <c r="G36" s="224"/>
      <c r="H36" s="223"/>
      <c r="I36" s="224"/>
      <c r="N36" s="2">
        <f t="shared" si="0"/>
        <v>0</v>
      </c>
    </row>
    <row r="37" spans="1:14" s="2" customFormat="1" ht="13.5" customHeight="1">
      <c r="A37" s="20"/>
      <c r="B37" s="237" t="s">
        <v>27</v>
      </c>
      <c r="C37" s="238"/>
      <c r="D37" s="239"/>
      <c r="E37" s="17" t="s">
        <v>59</v>
      </c>
      <c r="F37" s="223"/>
      <c r="G37" s="224"/>
      <c r="H37" s="223"/>
      <c r="I37" s="224"/>
      <c r="N37" s="2">
        <f t="shared" si="0"/>
        <v>0</v>
      </c>
    </row>
    <row r="38" spans="1:14" s="2" customFormat="1" ht="13.5" customHeight="1">
      <c r="A38" s="30" t="s">
        <v>28</v>
      </c>
      <c r="B38" s="234" t="s">
        <v>29</v>
      </c>
      <c r="C38" s="235"/>
      <c r="D38" s="236"/>
      <c r="E38" s="17" t="s">
        <v>60</v>
      </c>
      <c r="F38" s="221">
        <f>F39+F40+F41+F42+F43+F44+F45+F46</f>
        <v>95</v>
      </c>
      <c r="G38" s="222"/>
      <c r="H38" s="221">
        <f>H39+H40+H41+H42+H43+H44+H45+H46</f>
        <v>22</v>
      </c>
      <c r="I38" s="222"/>
      <c r="N38" s="2">
        <f t="shared" si="0"/>
        <v>1</v>
      </c>
    </row>
    <row r="39" spans="1:14" s="2" customFormat="1" ht="13.5" customHeight="1">
      <c r="A39" s="6"/>
      <c r="B39" s="237" t="s">
        <v>30</v>
      </c>
      <c r="C39" s="238"/>
      <c r="D39" s="239"/>
      <c r="E39" s="17" t="s">
        <v>61</v>
      </c>
      <c r="F39" s="223"/>
      <c r="G39" s="224"/>
      <c r="H39" s="223"/>
      <c r="I39" s="224"/>
      <c r="N39" s="2">
        <f t="shared" si="0"/>
        <v>0</v>
      </c>
    </row>
    <row r="40" spans="1:14" s="2" customFormat="1" ht="13.5" customHeight="1">
      <c r="A40" s="7"/>
      <c r="B40" s="237" t="s">
        <v>31</v>
      </c>
      <c r="C40" s="238"/>
      <c r="D40" s="239"/>
      <c r="E40" s="17" t="s">
        <v>62</v>
      </c>
      <c r="F40" s="223"/>
      <c r="G40" s="224"/>
      <c r="H40" s="223"/>
      <c r="I40" s="224"/>
      <c r="N40" s="2">
        <f t="shared" si="0"/>
        <v>0</v>
      </c>
    </row>
    <row r="41" spans="1:14" s="2" customFormat="1" ht="13.5" customHeight="1">
      <c r="A41" s="7"/>
      <c r="B41" s="237" t="s">
        <v>32</v>
      </c>
      <c r="C41" s="238"/>
      <c r="D41" s="239"/>
      <c r="E41" s="17" t="s">
        <v>63</v>
      </c>
      <c r="F41" s="223"/>
      <c r="G41" s="224"/>
      <c r="H41" s="223"/>
      <c r="I41" s="224"/>
      <c r="N41" s="2">
        <f t="shared" si="0"/>
        <v>0</v>
      </c>
    </row>
    <row r="42" spans="1:14" s="2" customFormat="1" ht="13.5" customHeight="1">
      <c r="A42" s="19"/>
      <c r="B42" s="237" t="s">
        <v>33</v>
      </c>
      <c r="C42" s="238"/>
      <c r="D42" s="239"/>
      <c r="E42" s="17" t="s">
        <v>64</v>
      </c>
      <c r="F42" s="223"/>
      <c r="G42" s="224"/>
      <c r="H42" s="223"/>
      <c r="I42" s="224"/>
      <c r="N42" s="2">
        <f t="shared" si="0"/>
        <v>0</v>
      </c>
    </row>
    <row r="43" spans="1:14" s="2" customFormat="1" ht="13.5" customHeight="1">
      <c r="A43" s="7"/>
      <c r="B43" s="237" t="s">
        <v>34</v>
      </c>
      <c r="C43" s="238"/>
      <c r="D43" s="239"/>
      <c r="E43" s="17" t="s">
        <v>65</v>
      </c>
      <c r="F43" s="223">
        <v>0</v>
      </c>
      <c r="G43" s="224"/>
      <c r="H43" s="223"/>
      <c r="I43" s="224"/>
      <c r="N43" s="2">
        <f t="shared" si="0"/>
        <v>0</v>
      </c>
    </row>
    <row r="44" spans="1:14" s="2" customFormat="1" ht="13.5" customHeight="1">
      <c r="A44" s="19"/>
      <c r="B44" s="237" t="s">
        <v>35</v>
      </c>
      <c r="C44" s="238"/>
      <c r="D44" s="239"/>
      <c r="E44" s="17" t="s">
        <v>66</v>
      </c>
      <c r="F44" s="223"/>
      <c r="G44" s="224"/>
      <c r="H44" s="223"/>
      <c r="I44" s="224"/>
      <c r="N44" s="2">
        <f t="shared" si="0"/>
        <v>0</v>
      </c>
    </row>
    <row r="45" spans="1:14" s="2" customFormat="1" ht="13.5" customHeight="1">
      <c r="A45" s="7"/>
      <c r="B45" s="237" t="s">
        <v>36</v>
      </c>
      <c r="C45" s="238"/>
      <c r="D45" s="239"/>
      <c r="E45" s="17" t="s">
        <v>67</v>
      </c>
      <c r="F45" s="223"/>
      <c r="G45" s="224"/>
      <c r="H45" s="223"/>
      <c r="I45" s="224"/>
      <c r="N45" s="2">
        <f t="shared" si="0"/>
        <v>0</v>
      </c>
    </row>
    <row r="46" spans="1:14" s="2" customFormat="1" ht="13.5" customHeight="1">
      <c r="A46" s="33"/>
      <c r="B46" s="237" t="s">
        <v>37</v>
      </c>
      <c r="C46" s="238"/>
      <c r="D46" s="239"/>
      <c r="E46" s="17" t="s">
        <v>68</v>
      </c>
      <c r="F46" s="223">
        <v>95</v>
      </c>
      <c r="G46" s="224"/>
      <c r="H46" s="223">
        <v>22</v>
      </c>
      <c r="I46" s="224"/>
      <c r="N46" s="2">
        <f t="shared" si="0"/>
        <v>1</v>
      </c>
    </row>
    <row r="47" spans="1:14" s="2" customFormat="1" ht="22.5" customHeight="1">
      <c r="A47" s="30" t="s">
        <v>38</v>
      </c>
      <c r="B47" s="234" t="s">
        <v>180</v>
      </c>
      <c r="C47" s="235"/>
      <c r="D47" s="236"/>
      <c r="E47" s="17" t="s">
        <v>69</v>
      </c>
      <c r="F47" s="232">
        <f>F48+F49+F50+F51+F52+F53</f>
        <v>345</v>
      </c>
      <c r="G47" s="233"/>
      <c r="H47" s="232">
        <f>H48+H49+H50+H51+H52+H53</f>
        <v>0</v>
      </c>
      <c r="I47" s="233"/>
      <c r="N47" s="2">
        <f t="shared" si="0"/>
        <v>1</v>
      </c>
    </row>
    <row r="48" spans="1:14" s="2" customFormat="1" ht="13.5" customHeight="1">
      <c r="A48" s="34"/>
      <c r="B48" s="237" t="s">
        <v>104</v>
      </c>
      <c r="C48" s="238"/>
      <c r="D48" s="239"/>
      <c r="E48" s="17" t="s">
        <v>70</v>
      </c>
      <c r="F48" s="228">
        <v>345</v>
      </c>
      <c r="G48" s="229"/>
      <c r="H48" s="228"/>
      <c r="I48" s="229"/>
      <c r="N48" s="2">
        <f t="shared" si="0"/>
        <v>1</v>
      </c>
    </row>
    <row r="49" spans="1:14" s="2" customFormat="1" ht="13.5" customHeight="1">
      <c r="A49" s="9"/>
      <c r="B49" s="237" t="s">
        <v>182</v>
      </c>
      <c r="C49" s="238"/>
      <c r="D49" s="239"/>
      <c r="E49" s="17" t="s">
        <v>71</v>
      </c>
      <c r="F49" s="230"/>
      <c r="G49" s="231"/>
      <c r="H49" s="230"/>
      <c r="I49" s="231"/>
      <c r="N49" s="2">
        <f t="shared" si="0"/>
        <v>0</v>
      </c>
    </row>
    <row r="50" spans="1:14" s="2" customFormat="1" ht="13.5" customHeight="1">
      <c r="A50" s="31"/>
      <c r="B50" s="237" t="s">
        <v>105</v>
      </c>
      <c r="C50" s="238"/>
      <c r="D50" s="239"/>
      <c r="E50" s="17" t="s">
        <v>72</v>
      </c>
      <c r="F50" s="226"/>
      <c r="G50" s="227"/>
      <c r="H50" s="226"/>
      <c r="I50" s="227"/>
      <c r="N50" s="2">
        <f t="shared" si="0"/>
        <v>0</v>
      </c>
    </row>
    <row r="51" spans="1:14" s="2" customFormat="1" ht="13.5" customHeight="1">
      <c r="A51" s="8"/>
      <c r="B51" s="237" t="s">
        <v>106</v>
      </c>
      <c r="C51" s="238"/>
      <c r="D51" s="239"/>
      <c r="E51" s="17" t="s">
        <v>73</v>
      </c>
      <c r="F51" s="226"/>
      <c r="G51" s="227"/>
      <c r="H51" s="226"/>
      <c r="I51" s="227"/>
      <c r="N51" s="2">
        <f t="shared" si="0"/>
        <v>0</v>
      </c>
    </row>
    <row r="52" spans="1:14" s="2" customFormat="1" ht="13.5" customHeight="1">
      <c r="A52" s="19"/>
      <c r="B52" s="237" t="s">
        <v>107</v>
      </c>
      <c r="C52" s="238"/>
      <c r="D52" s="239"/>
      <c r="E52" s="17" t="s">
        <v>74</v>
      </c>
      <c r="F52" s="223"/>
      <c r="G52" s="224"/>
      <c r="H52" s="223"/>
      <c r="I52" s="224"/>
      <c r="N52" s="2">
        <f t="shared" si="0"/>
        <v>0</v>
      </c>
    </row>
    <row r="53" spans="1:14" s="2" customFormat="1" ht="13.5" customHeight="1">
      <c r="A53" s="21"/>
      <c r="B53" s="237" t="s">
        <v>108</v>
      </c>
      <c r="C53" s="238"/>
      <c r="D53" s="239"/>
      <c r="E53" s="17" t="s">
        <v>75</v>
      </c>
      <c r="F53" s="223"/>
      <c r="G53" s="224"/>
      <c r="H53" s="223"/>
      <c r="I53" s="224"/>
      <c r="N53" s="2">
        <f t="shared" si="0"/>
        <v>0</v>
      </c>
    </row>
    <row r="54" spans="1:14" s="2" customFormat="1" ht="13.5" customHeight="1">
      <c r="A54" s="30" t="s">
        <v>109</v>
      </c>
      <c r="B54" s="234" t="s">
        <v>110</v>
      </c>
      <c r="C54" s="235"/>
      <c r="D54" s="236"/>
      <c r="E54" s="17" t="s">
        <v>76</v>
      </c>
      <c r="F54" s="221">
        <f>F55+F56</f>
        <v>0</v>
      </c>
      <c r="G54" s="222"/>
      <c r="H54" s="221">
        <f>H55+H56</f>
        <v>0</v>
      </c>
      <c r="I54" s="222"/>
      <c r="N54" s="2">
        <f t="shared" si="0"/>
        <v>0</v>
      </c>
    </row>
    <row r="55" spans="1:14" s="2" customFormat="1" ht="13.5" customHeight="1">
      <c r="A55" s="19"/>
      <c r="B55" s="237" t="s">
        <v>111</v>
      </c>
      <c r="C55" s="238"/>
      <c r="D55" s="239"/>
      <c r="E55" s="17" t="s">
        <v>77</v>
      </c>
      <c r="F55" s="223"/>
      <c r="G55" s="224"/>
      <c r="H55" s="223"/>
      <c r="I55" s="224"/>
      <c r="N55" s="2">
        <f t="shared" si="0"/>
        <v>0</v>
      </c>
    </row>
    <row r="56" spans="1:14" s="2" customFormat="1" ht="13.5" customHeight="1">
      <c r="A56" s="19"/>
      <c r="B56" s="237" t="s">
        <v>192</v>
      </c>
      <c r="C56" s="238"/>
      <c r="D56" s="239"/>
      <c r="E56" s="17" t="s">
        <v>78</v>
      </c>
      <c r="F56" s="223"/>
      <c r="G56" s="224"/>
      <c r="H56" s="223"/>
      <c r="I56" s="224"/>
      <c r="N56" s="2">
        <f t="shared" si="0"/>
        <v>0</v>
      </c>
    </row>
    <row r="57" spans="1:14" s="2" customFormat="1" ht="13.5" customHeight="1">
      <c r="A57" s="30" t="s">
        <v>112</v>
      </c>
      <c r="B57" s="234" t="s">
        <v>113</v>
      </c>
      <c r="C57" s="235"/>
      <c r="D57" s="236"/>
      <c r="E57" s="17" t="s">
        <v>79</v>
      </c>
      <c r="F57" s="221"/>
      <c r="G57" s="222"/>
      <c r="H57" s="221"/>
      <c r="I57" s="222"/>
      <c r="N57" s="2">
        <f t="shared" si="0"/>
        <v>0</v>
      </c>
    </row>
    <row r="58" spans="1:14" s="2" customFormat="1" ht="13.5" customHeight="1">
      <c r="A58" s="16"/>
      <c r="B58" s="237" t="s">
        <v>114</v>
      </c>
      <c r="C58" s="238"/>
      <c r="D58" s="239"/>
      <c r="E58" s="17" t="s">
        <v>80</v>
      </c>
      <c r="F58" s="223"/>
      <c r="G58" s="224"/>
      <c r="H58" s="223"/>
      <c r="I58" s="224"/>
      <c r="N58" s="2">
        <f t="shared" si="0"/>
        <v>0</v>
      </c>
    </row>
    <row r="59" spans="1:14" s="2" customFormat="1" ht="16.5" customHeight="1">
      <c r="A59" s="234" t="s">
        <v>115</v>
      </c>
      <c r="B59" s="240"/>
      <c r="C59" s="240"/>
      <c r="D59" s="241"/>
      <c r="E59" s="17" t="s">
        <v>81</v>
      </c>
      <c r="F59" s="225">
        <f>F18+F23+F28+F34+F38+F47+F54+F57</f>
        <v>24129</v>
      </c>
      <c r="G59" s="224"/>
      <c r="H59" s="225">
        <f>H18+H23+H28+H34+H38+H47+H54+H57</f>
        <v>686</v>
      </c>
      <c r="I59" s="224"/>
      <c r="N59" s="2">
        <f t="shared" si="0"/>
        <v>1</v>
      </c>
    </row>
    <row r="60" spans="1:9" s="2" customFormat="1" ht="4.5" customHeight="1">
      <c r="A60" s="10"/>
      <c r="B60" s="11"/>
      <c r="C60" s="11"/>
      <c r="D60" s="11"/>
      <c r="E60" s="32"/>
      <c r="F60" s="10"/>
      <c r="G60" s="10"/>
      <c r="H60" s="10"/>
      <c r="I60" s="10"/>
    </row>
    <row r="61" spans="1:9" s="2" customFormat="1" ht="4.5" customHeight="1">
      <c r="A61" s="14"/>
      <c r="B61" s="15"/>
      <c r="C61" s="15"/>
      <c r="D61" s="15"/>
      <c r="E61" s="43"/>
      <c r="F61" s="12"/>
      <c r="G61" s="12"/>
      <c r="H61" s="12"/>
      <c r="I61" s="12"/>
    </row>
    <row r="62" spans="1:9" s="2" customFormat="1" ht="13.5" customHeight="1">
      <c r="A62" s="14"/>
      <c r="B62" s="15"/>
      <c r="C62" s="15"/>
      <c r="D62" s="15"/>
      <c r="E62" s="62"/>
      <c r="F62" s="218" t="s">
        <v>187</v>
      </c>
      <c r="G62" s="219"/>
      <c r="H62" s="219"/>
      <c r="I62" s="220"/>
    </row>
    <row r="63" spans="1:9" s="2" customFormat="1" ht="12.75" customHeight="1">
      <c r="A63" s="14"/>
      <c r="B63" s="15"/>
      <c r="C63" s="15"/>
      <c r="D63" s="15"/>
      <c r="E63" s="215" t="s">
        <v>0</v>
      </c>
      <c r="F63" s="218" t="s">
        <v>188</v>
      </c>
      <c r="G63" s="219"/>
      <c r="H63" s="218" t="s">
        <v>189</v>
      </c>
      <c r="I63" s="220"/>
    </row>
    <row r="64" spans="1:9" s="2" customFormat="1" ht="12.75" customHeight="1">
      <c r="A64" s="12"/>
      <c r="B64" s="13"/>
      <c r="C64" s="13"/>
      <c r="D64" s="13"/>
      <c r="E64" s="216"/>
      <c r="F64" s="218">
        <v>1</v>
      </c>
      <c r="G64" s="219"/>
      <c r="H64" s="218">
        <v>2</v>
      </c>
      <c r="I64" s="220"/>
    </row>
    <row r="65" spans="1:14" s="2" customFormat="1" ht="13.5" customHeight="1">
      <c r="A65" s="30" t="s">
        <v>116</v>
      </c>
      <c r="B65" s="234" t="s">
        <v>117</v>
      </c>
      <c r="C65" s="235"/>
      <c r="D65" s="236"/>
      <c r="E65" s="17" t="s">
        <v>82</v>
      </c>
      <c r="F65" s="217"/>
      <c r="G65" s="214"/>
      <c r="H65" s="217"/>
      <c r="I65" s="214"/>
      <c r="N65" s="2">
        <f t="shared" si="0"/>
        <v>0</v>
      </c>
    </row>
    <row r="66" spans="1:14" s="2" customFormat="1" ht="13.5" customHeight="1">
      <c r="A66" s="30" t="s">
        <v>5</v>
      </c>
      <c r="B66" s="234" t="s">
        <v>118</v>
      </c>
      <c r="C66" s="235"/>
      <c r="D66" s="236"/>
      <c r="E66" s="17" t="s">
        <v>83</v>
      </c>
      <c r="F66" s="213">
        <f>F67+F68+F69</f>
        <v>9618</v>
      </c>
      <c r="G66" s="214"/>
      <c r="H66" s="213">
        <f>H67+H68+H69</f>
        <v>481</v>
      </c>
      <c r="I66" s="214"/>
      <c r="N66" s="2">
        <f t="shared" si="0"/>
        <v>1</v>
      </c>
    </row>
    <row r="67" spans="1:14" s="2" customFormat="1" ht="13.5" customHeight="1">
      <c r="A67" s="6"/>
      <c r="B67" s="237" t="s">
        <v>119</v>
      </c>
      <c r="C67" s="238"/>
      <c r="D67" s="239"/>
      <c r="E67" s="17" t="s">
        <v>84</v>
      </c>
      <c r="F67" s="211"/>
      <c r="G67" s="212"/>
      <c r="H67" s="211"/>
      <c r="I67" s="212"/>
      <c r="N67" s="2">
        <f t="shared" si="0"/>
        <v>0</v>
      </c>
    </row>
    <row r="68" spans="1:14" s="2" customFormat="1" ht="13.5" customHeight="1">
      <c r="A68" s="19"/>
      <c r="B68" s="237" t="s">
        <v>120</v>
      </c>
      <c r="C68" s="238"/>
      <c r="D68" s="239"/>
      <c r="E68" s="17" t="s">
        <v>85</v>
      </c>
      <c r="F68" s="211">
        <v>9618</v>
      </c>
      <c r="G68" s="212"/>
      <c r="H68" s="211">
        <v>481</v>
      </c>
      <c r="I68" s="212"/>
      <c r="N68" s="2">
        <f t="shared" si="0"/>
        <v>1</v>
      </c>
    </row>
    <row r="69" spans="1:14" s="2" customFormat="1" ht="13.5" customHeight="1">
      <c r="A69" s="21"/>
      <c r="B69" s="237" t="s">
        <v>121</v>
      </c>
      <c r="C69" s="238"/>
      <c r="D69" s="239"/>
      <c r="E69" s="17" t="s">
        <v>86</v>
      </c>
      <c r="F69" s="211"/>
      <c r="G69" s="212"/>
      <c r="H69" s="211"/>
      <c r="I69" s="212"/>
      <c r="N69" s="2">
        <f t="shared" si="0"/>
        <v>0</v>
      </c>
    </row>
    <row r="70" spans="1:14" s="2" customFormat="1" ht="13.5" customHeight="1">
      <c r="A70" s="30" t="s">
        <v>11</v>
      </c>
      <c r="B70" s="234" t="s">
        <v>122</v>
      </c>
      <c r="C70" s="235"/>
      <c r="D70" s="236"/>
      <c r="E70" s="17" t="s">
        <v>87</v>
      </c>
      <c r="F70" s="213">
        <f>F71+F72+F73+F74</f>
        <v>0</v>
      </c>
      <c r="G70" s="214"/>
      <c r="H70" s="213">
        <f>H71+H72+H73+H74</f>
        <v>0</v>
      </c>
      <c r="I70" s="214"/>
      <c r="N70" s="2">
        <f t="shared" si="0"/>
        <v>0</v>
      </c>
    </row>
    <row r="71" spans="1:14" s="2" customFormat="1" ht="13.5" customHeight="1">
      <c r="A71" s="6"/>
      <c r="B71" s="237" t="s">
        <v>123</v>
      </c>
      <c r="C71" s="238"/>
      <c r="D71" s="239"/>
      <c r="E71" s="17" t="s">
        <v>88</v>
      </c>
      <c r="F71" s="211"/>
      <c r="G71" s="212"/>
      <c r="H71" s="211"/>
      <c r="I71" s="212"/>
      <c r="N71" s="2">
        <f t="shared" si="0"/>
        <v>0</v>
      </c>
    </row>
    <row r="72" spans="1:14" s="2" customFormat="1" ht="13.5" customHeight="1">
      <c r="A72" s="19"/>
      <c r="B72" s="237" t="s">
        <v>124</v>
      </c>
      <c r="C72" s="238"/>
      <c r="D72" s="239"/>
      <c r="E72" s="17" t="s">
        <v>89</v>
      </c>
      <c r="F72" s="211"/>
      <c r="G72" s="212"/>
      <c r="H72" s="211"/>
      <c r="I72" s="212"/>
      <c r="N72" s="2">
        <f t="shared" si="0"/>
        <v>0</v>
      </c>
    </row>
    <row r="73" spans="1:14" s="2" customFormat="1" ht="13.5" customHeight="1">
      <c r="A73" s="7"/>
      <c r="B73" s="237" t="s">
        <v>125</v>
      </c>
      <c r="C73" s="238"/>
      <c r="D73" s="239"/>
      <c r="E73" s="17" t="s">
        <v>90</v>
      </c>
      <c r="F73" s="211"/>
      <c r="G73" s="212"/>
      <c r="H73" s="211"/>
      <c r="I73" s="212"/>
      <c r="N73" s="2">
        <f t="shared" si="0"/>
        <v>0</v>
      </c>
    </row>
    <row r="74" spans="1:14" s="2" customFormat="1" ht="13.5" customHeight="1">
      <c r="A74" s="22"/>
      <c r="B74" s="237" t="s">
        <v>126</v>
      </c>
      <c r="C74" s="238"/>
      <c r="D74" s="239"/>
      <c r="E74" s="17" t="s">
        <v>91</v>
      </c>
      <c r="F74" s="211"/>
      <c r="G74" s="212"/>
      <c r="H74" s="211"/>
      <c r="I74" s="212"/>
      <c r="N74" s="2">
        <f t="shared" si="0"/>
        <v>0</v>
      </c>
    </row>
    <row r="75" spans="1:14" s="2" customFormat="1" ht="13.5" customHeight="1">
      <c r="A75" s="30" t="s">
        <v>16</v>
      </c>
      <c r="B75" s="234" t="s">
        <v>127</v>
      </c>
      <c r="C75" s="235"/>
      <c r="D75" s="236"/>
      <c r="E75" s="17" t="s">
        <v>92</v>
      </c>
      <c r="F75" s="213">
        <f>F76+F77+F78+F79</f>
        <v>0</v>
      </c>
      <c r="G75" s="214"/>
      <c r="H75" s="213">
        <f>H76+H77+H78+H79</f>
        <v>0</v>
      </c>
      <c r="I75" s="214"/>
      <c r="J75" s="14"/>
      <c r="N75" s="2">
        <f t="shared" si="0"/>
        <v>0</v>
      </c>
    </row>
    <row r="76" spans="1:14" s="2" customFormat="1" ht="13.5" customHeight="1">
      <c r="A76" s="6"/>
      <c r="B76" s="237" t="s">
        <v>128</v>
      </c>
      <c r="C76" s="238"/>
      <c r="D76" s="239"/>
      <c r="E76" s="17" t="s">
        <v>93</v>
      </c>
      <c r="F76" s="211"/>
      <c r="G76" s="212"/>
      <c r="H76" s="211"/>
      <c r="I76" s="212"/>
      <c r="N76" s="2">
        <f t="shared" si="0"/>
        <v>0</v>
      </c>
    </row>
    <row r="77" spans="1:14" s="2" customFormat="1" ht="13.5" customHeight="1">
      <c r="A77" s="7"/>
      <c r="B77" s="237" t="s">
        <v>129</v>
      </c>
      <c r="C77" s="238"/>
      <c r="D77" s="239"/>
      <c r="E77" s="17" t="s">
        <v>94</v>
      </c>
      <c r="F77" s="211"/>
      <c r="G77" s="212"/>
      <c r="H77" s="211"/>
      <c r="I77" s="212"/>
      <c r="N77" s="2">
        <f t="shared" si="0"/>
        <v>0</v>
      </c>
    </row>
    <row r="78" spans="1:14" s="2" customFormat="1" ht="13.5" customHeight="1">
      <c r="A78" s="35"/>
      <c r="B78" s="237" t="s">
        <v>130</v>
      </c>
      <c r="C78" s="238"/>
      <c r="D78" s="239"/>
      <c r="E78" s="17" t="s">
        <v>95</v>
      </c>
      <c r="F78" s="211"/>
      <c r="G78" s="212"/>
      <c r="H78" s="211"/>
      <c r="I78" s="212"/>
      <c r="N78" s="2">
        <f t="shared" si="0"/>
        <v>0</v>
      </c>
    </row>
    <row r="79" spans="1:14" s="2" customFormat="1" ht="13.5" customHeight="1">
      <c r="A79" s="20"/>
      <c r="B79" s="237" t="s">
        <v>131</v>
      </c>
      <c r="C79" s="238"/>
      <c r="D79" s="239"/>
      <c r="E79" s="17" t="s">
        <v>96</v>
      </c>
      <c r="F79" s="211"/>
      <c r="G79" s="212"/>
      <c r="H79" s="211"/>
      <c r="I79" s="212"/>
      <c r="N79" s="2">
        <f t="shared" si="0"/>
        <v>0</v>
      </c>
    </row>
    <row r="80" spans="1:14" s="2" customFormat="1" ht="13.5" customHeight="1">
      <c r="A80" s="30" t="s">
        <v>132</v>
      </c>
      <c r="B80" s="234" t="s">
        <v>133</v>
      </c>
      <c r="C80" s="235"/>
      <c r="D80" s="236"/>
      <c r="E80" s="17" t="s">
        <v>97</v>
      </c>
      <c r="F80" s="213">
        <f>F81+F82+F83+F84+F85+F86+F87</f>
        <v>124</v>
      </c>
      <c r="G80" s="214"/>
      <c r="H80" s="213">
        <f>H81+H82+H83+H84+H85+H86+H87</f>
        <v>618</v>
      </c>
      <c r="I80" s="214"/>
      <c r="N80" s="2">
        <f t="shared" si="0"/>
        <v>1</v>
      </c>
    </row>
    <row r="81" spans="1:14" s="2" customFormat="1" ht="13.5" customHeight="1">
      <c r="A81" s="6"/>
      <c r="B81" s="237" t="s">
        <v>134</v>
      </c>
      <c r="C81" s="238"/>
      <c r="D81" s="239"/>
      <c r="E81" s="17" t="s">
        <v>98</v>
      </c>
      <c r="F81" s="211"/>
      <c r="G81" s="212"/>
      <c r="H81" s="211"/>
      <c r="I81" s="212"/>
      <c r="N81" s="2">
        <f t="shared" si="0"/>
        <v>0</v>
      </c>
    </row>
    <row r="82" spans="1:14" s="2" customFormat="1" ht="13.5" customHeight="1">
      <c r="A82" s="7"/>
      <c r="B82" s="237" t="s">
        <v>135</v>
      </c>
      <c r="C82" s="238"/>
      <c r="D82" s="239"/>
      <c r="E82" s="17" t="s">
        <v>99</v>
      </c>
      <c r="F82" s="211"/>
      <c r="G82" s="212"/>
      <c r="H82" s="211"/>
      <c r="I82" s="212"/>
      <c r="N82" s="2">
        <f aca="true" t="shared" si="1" ref="N82:N105">IF(OR(AND(F82&lt;&gt;" ",F82&lt;&gt;0),AND(H82&lt;&gt;" ",H82&lt;&gt;0)),1,0)</f>
        <v>0</v>
      </c>
    </row>
    <row r="83" spans="1:14" s="2" customFormat="1" ht="13.5" customHeight="1">
      <c r="A83" s="7"/>
      <c r="B83" s="237" t="s">
        <v>136</v>
      </c>
      <c r="C83" s="238"/>
      <c r="D83" s="239"/>
      <c r="E83" s="17" t="s">
        <v>100</v>
      </c>
      <c r="F83" s="211"/>
      <c r="G83" s="212"/>
      <c r="H83" s="211"/>
      <c r="I83" s="212"/>
      <c r="N83" s="2">
        <f t="shared" si="1"/>
        <v>0</v>
      </c>
    </row>
    <row r="84" spans="1:14" s="2" customFormat="1" ht="13.5" customHeight="1">
      <c r="A84" s="9"/>
      <c r="B84" s="237" t="s">
        <v>137</v>
      </c>
      <c r="C84" s="238"/>
      <c r="D84" s="239"/>
      <c r="E84" s="17" t="s">
        <v>101</v>
      </c>
      <c r="F84" s="211">
        <v>58</v>
      </c>
      <c r="G84" s="212"/>
      <c r="H84" s="211"/>
      <c r="I84" s="212"/>
      <c r="N84" s="2">
        <f t="shared" si="1"/>
        <v>1</v>
      </c>
    </row>
    <row r="85" spans="1:14" s="2" customFormat="1" ht="13.5" customHeight="1">
      <c r="A85" s="7"/>
      <c r="B85" s="237" t="s">
        <v>138</v>
      </c>
      <c r="C85" s="238"/>
      <c r="D85" s="239"/>
      <c r="E85" s="17" t="s">
        <v>102</v>
      </c>
      <c r="F85" s="211"/>
      <c r="G85" s="212"/>
      <c r="H85" s="211"/>
      <c r="I85" s="212"/>
      <c r="N85" s="2">
        <f t="shared" si="1"/>
        <v>0</v>
      </c>
    </row>
    <row r="86" spans="1:14" s="2" customFormat="1" ht="13.5" customHeight="1">
      <c r="A86" s="35"/>
      <c r="B86" s="237" t="s">
        <v>139</v>
      </c>
      <c r="C86" s="238"/>
      <c r="D86" s="239"/>
      <c r="E86" s="17" t="s">
        <v>103</v>
      </c>
      <c r="F86" s="211">
        <v>66</v>
      </c>
      <c r="G86" s="212"/>
      <c r="H86" s="211"/>
      <c r="I86" s="212"/>
      <c r="N86" s="2">
        <f t="shared" si="1"/>
        <v>1</v>
      </c>
    </row>
    <row r="87" spans="1:14" ht="13.5" customHeight="1">
      <c r="A87" s="36"/>
      <c r="B87" s="237" t="s">
        <v>140</v>
      </c>
      <c r="C87" s="238"/>
      <c r="D87" s="239"/>
      <c r="E87" s="17" t="s">
        <v>141</v>
      </c>
      <c r="F87" s="209">
        <v>0</v>
      </c>
      <c r="G87" s="210"/>
      <c r="H87" s="209">
        <v>618</v>
      </c>
      <c r="I87" s="210"/>
      <c r="N87" s="2">
        <f t="shared" si="1"/>
        <v>1</v>
      </c>
    </row>
    <row r="88" spans="1:14" ht="22.5" customHeight="1">
      <c r="A88" s="30" t="s">
        <v>28</v>
      </c>
      <c r="B88" s="234" t="s">
        <v>183</v>
      </c>
      <c r="C88" s="235"/>
      <c r="D88" s="236"/>
      <c r="E88" s="17" t="s">
        <v>142</v>
      </c>
      <c r="F88" s="207">
        <f>F89+F90+F91+F92+F93+F94+F95</f>
        <v>18</v>
      </c>
      <c r="G88" s="208"/>
      <c r="H88" s="207">
        <f>H89+H90+H91+H92+H93+H94+H95</f>
        <v>0</v>
      </c>
      <c r="I88" s="208"/>
      <c r="N88" s="2">
        <f t="shared" si="1"/>
        <v>1</v>
      </c>
    </row>
    <row r="89" spans="1:14" ht="13.5" customHeight="1">
      <c r="A89" s="37"/>
      <c r="B89" s="237" t="s">
        <v>160</v>
      </c>
      <c r="C89" s="238"/>
      <c r="D89" s="239"/>
      <c r="E89" s="17" t="s">
        <v>143</v>
      </c>
      <c r="F89" s="209"/>
      <c r="G89" s="210"/>
      <c r="H89" s="209"/>
      <c r="I89" s="210"/>
      <c r="N89" s="2">
        <f t="shared" si="1"/>
        <v>0</v>
      </c>
    </row>
    <row r="90" spans="1:14" ht="13.5" customHeight="1">
      <c r="A90" s="38"/>
      <c r="B90" s="237" t="s">
        <v>161</v>
      </c>
      <c r="C90" s="238"/>
      <c r="D90" s="239"/>
      <c r="E90" s="17" t="s">
        <v>144</v>
      </c>
      <c r="F90" s="209"/>
      <c r="G90" s="210"/>
      <c r="H90" s="209"/>
      <c r="I90" s="210"/>
      <c r="N90" s="2">
        <f t="shared" si="1"/>
        <v>0</v>
      </c>
    </row>
    <row r="91" spans="1:14" ht="13.5" customHeight="1">
      <c r="A91" s="38"/>
      <c r="B91" s="237" t="s">
        <v>162</v>
      </c>
      <c r="C91" s="238"/>
      <c r="D91" s="239"/>
      <c r="E91" s="17" t="s">
        <v>145</v>
      </c>
      <c r="F91" s="209">
        <v>18</v>
      </c>
      <c r="G91" s="210"/>
      <c r="H91" s="209"/>
      <c r="I91" s="210"/>
      <c r="N91" s="2">
        <f t="shared" si="1"/>
        <v>1</v>
      </c>
    </row>
    <row r="92" spans="1:14" ht="13.5" customHeight="1">
      <c r="A92" s="38"/>
      <c r="B92" s="237" t="s">
        <v>163</v>
      </c>
      <c r="C92" s="238"/>
      <c r="D92" s="239"/>
      <c r="E92" s="17" t="s">
        <v>146</v>
      </c>
      <c r="F92" s="209"/>
      <c r="G92" s="210"/>
      <c r="H92" s="209"/>
      <c r="I92" s="210"/>
      <c r="N92" s="2">
        <f t="shared" si="1"/>
        <v>0</v>
      </c>
    </row>
    <row r="93" spans="1:14" ht="13.5" customHeight="1">
      <c r="A93" s="38"/>
      <c r="B93" s="237" t="s">
        <v>164</v>
      </c>
      <c r="C93" s="238"/>
      <c r="D93" s="239"/>
      <c r="E93" s="17" t="s">
        <v>147</v>
      </c>
      <c r="F93" s="209"/>
      <c r="G93" s="210"/>
      <c r="H93" s="209"/>
      <c r="I93" s="210"/>
      <c r="N93" s="2">
        <f t="shared" si="1"/>
        <v>0</v>
      </c>
    </row>
    <row r="94" spans="1:14" ht="13.5" customHeight="1">
      <c r="A94" s="38"/>
      <c r="B94" s="237" t="s">
        <v>165</v>
      </c>
      <c r="C94" s="238"/>
      <c r="D94" s="239"/>
      <c r="E94" s="17" t="s">
        <v>148</v>
      </c>
      <c r="F94" s="209"/>
      <c r="G94" s="210"/>
      <c r="H94" s="209"/>
      <c r="I94" s="210"/>
      <c r="N94" s="2">
        <f t="shared" si="1"/>
        <v>0</v>
      </c>
    </row>
    <row r="95" spans="1:14" ht="13.5" customHeight="1">
      <c r="A95" s="36"/>
      <c r="B95" s="237" t="s">
        <v>166</v>
      </c>
      <c r="C95" s="238"/>
      <c r="D95" s="239"/>
      <c r="E95" s="17" t="s">
        <v>149</v>
      </c>
      <c r="F95" s="209"/>
      <c r="G95" s="210"/>
      <c r="H95" s="209"/>
      <c r="I95" s="210"/>
      <c r="N95" s="2">
        <f t="shared" si="1"/>
        <v>0</v>
      </c>
    </row>
    <row r="96" spans="1:14" ht="13.5" customHeight="1">
      <c r="A96" s="30" t="s">
        <v>38</v>
      </c>
      <c r="B96" s="234" t="s">
        <v>167</v>
      </c>
      <c r="C96" s="235"/>
      <c r="D96" s="236"/>
      <c r="E96" s="17" t="s">
        <v>150</v>
      </c>
      <c r="F96" s="207">
        <f>F97+F98+F99</f>
        <v>1948</v>
      </c>
      <c r="G96" s="208"/>
      <c r="H96" s="207">
        <f>H97+H98+H99</f>
        <v>0</v>
      </c>
      <c r="I96" s="208"/>
      <c r="N96" s="2">
        <f t="shared" si="1"/>
        <v>1</v>
      </c>
    </row>
    <row r="97" spans="1:14" ht="13.5" customHeight="1">
      <c r="A97" s="37"/>
      <c r="B97" s="237" t="s">
        <v>168</v>
      </c>
      <c r="C97" s="238"/>
      <c r="D97" s="239"/>
      <c r="E97" s="17" t="s">
        <v>151</v>
      </c>
      <c r="F97" s="209"/>
      <c r="G97" s="210"/>
      <c r="H97" s="209"/>
      <c r="I97" s="210"/>
      <c r="N97" s="2">
        <f t="shared" si="1"/>
        <v>0</v>
      </c>
    </row>
    <row r="98" spans="1:14" ht="13.5" customHeight="1">
      <c r="A98" s="38"/>
      <c r="B98" s="237" t="s">
        <v>169</v>
      </c>
      <c r="C98" s="238"/>
      <c r="D98" s="239"/>
      <c r="E98" s="17" t="s">
        <v>152</v>
      </c>
      <c r="F98" s="209">
        <v>1948</v>
      </c>
      <c r="G98" s="210"/>
      <c r="H98" s="209"/>
      <c r="I98" s="210"/>
      <c r="N98" s="2">
        <f t="shared" si="1"/>
        <v>1</v>
      </c>
    </row>
    <row r="99" spans="1:14" ht="13.5" customHeight="1">
      <c r="A99" s="36"/>
      <c r="B99" s="237" t="s">
        <v>170</v>
      </c>
      <c r="C99" s="238"/>
      <c r="D99" s="239"/>
      <c r="E99" s="17" t="s">
        <v>153</v>
      </c>
      <c r="F99" s="209"/>
      <c r="G99" s="210"/>
      <c r="H99" s="209"/>
      <c r="I99" s="210"/>
      <c r="N99" s="2">
        <f t="shared" si="1"/>
        <v>0</v>
      </c>
    </row>
    <row r="100" spans="1:14" ht="13.5" customHeight="1">
      <c r="A100" s="30" t="s">
        <v>109</v>
      </c>
      <c r="B100" s="234" t="s">
        <v>171</v>
      </c>
      <c r="C100" s="235"/>
      <c r="D100" s="236"/>
      <c r="E100" s="17" t="s">
        <v>154</v>
      </c>
      <c r="F100" s="207">
        <f>F101</f>
        <v>12008</v>
      </c>
      <c r="G100" s="208"/>
      <c r="H100" s="207">
        <f>H101</f>
        <v>0</v>
      </c>
      <c r="I100" s="208"/>
      <c r="N100" s="2">
        <f t="shared" si="1"/>
        <v>1</v>
      </c>
    </row>
    <row r="101" spans="1:14" ht="13.5" customHeight="1">
      <c r="A101" s="39"/>
      <c r="B101" s="237" t="s">
        <v>172</v>
      </c>
      <c r="C101" s="238"/>
      <c r="D101" s="239"/>
      <c r="E101" s="17" t="s">
        <v>155</v>
      </c>
      <c r="F101" s="209">
        <v>12008</v>
      </c>
      <c r="G101" s="210"/>
      <c r="H101" s="209"/>
      <c r="I101" s="210"/>
      <c r="N101" s="2">
        <f t="shared" si="1"/>
        <v>1</v>
      </c>
    </row>
    <row r="102" spans="1:14" ht="13.5" customHeight="1">
      <c r="A102" s="234" t="s">
        <v>173</v>
      </c>
      <c r="B102" s="240"/>
      <c r="C102" s="240"/>
      <c r="D102" s="241"/>
      <c r="E102" s="17" t="s">
        <v>156</v>
      </c>
      <c r="F102" s="207">
        <f>F66+F70+F75+F80+F88+F96+F100</f>
        <v>23716</v>
      </c>
      <c r="G102" s="208"/>
      <c r="H102" s="207">
        <f>H66+H70+H75+H80+H88+H96+H100</f>
        <v>1099</v>
      </c>
      <c r="I102" s="208"/>
      <c r="N102" s="2">
        <f t="shared" si="1"/>
        <v>1</v>
      </c>
    </row>
    <row r="103" spans="1:14" ht="13.5" customHeight="1">
      <c r="A103" s="30" t="s">
        <v>174</v>
      </c>
      <c r="B103" s="234" t="s">
        <v>175</v>
      </c>
      <c r="C103" s="235"/>
      <c r="D103" s="236"/>
      <c r="E103" s="17" t="s">
        <v>157</v>
      </c>
      <c r="F103" s="207">
        <f>F102-F59</f>
        <v>-413</v>
      </c>
      <c r="G103" s="208"/>
      <c r="H103" s="207">
        <f>H102-H59</f>
        <v>413</v>
      </c>
      <c r="I103" s="208"/>
      <c r="N103" s="2">
        <f t="shared" si="1"/>
        <v>1</v>
      </c>
    </row>
    <row r="104" spans="1:14" ht="13.5" customHeight="1">
      <c r="A104" s="38"/>
      <c r="B104" s="237" t="s">
        <v>176</v>
      </c>
      <c r="C104" s="238"/>
      <c r="D104" s="239"/>
      <c r="E104" s="17" t="s">
        <v>158</v>
      </c>
      <c r="F104" s="209"/>
      <c r="G104" s="210"/>
      <c r="H104" s="209">
        <v>0</v>
      </c>
      <c r="I104" s="210"/>
      <c r="N104" s="2">
        <f t="shared" si="1"/>
        <v>0</v>
      </c>
    </row>
    <row r="105" spans="1:14" ht="13.5" customHeight="1">
      <c r="A105" s="30" t="s">
        <v>177</v>
      </c>
      <c r="B105" s="234" t="s">
        <v>178</v>
      </c>
      <c r="C105" s="235"/>
      <c r="D105" s="236"/>
      <c r="E105" s="17" t="s">
        <v>159</v>
      </c>
      <c r="F105" s="207">
        <f>F103-F104</f>
        <v>-413</v>
      </c>
      <c r="G105" s="208"/>
      <c r="H105" s="207">
        <f>H103-H104</f>
        <v>413</v>
      </c>
      <c r="I105" s="208"/>
      <c r="N105" s="2">
        <f t="shared" si="1"/>
        <v>1</v>
      </c>
    </row>
    <row r="106" spans="1:9" ht="4.5" customHeight="1">
      <c r="A106" s="40"/>
      <c r="B106" s="41"/>
      <c r="C106" s="41"/>
      <c r="D106" s="42"/>
      <c r="E106" s="43"/>
      <c r="F106" s="44"/>
      <c r="G106" s="44"/>
      <c r="H106" s="44"/>
      <c r="I106" s="44"/>
    </row>
    <row r="107" spans="1:9" ht="14.25" customHeight="1">
      <c r="A107" s="45"/>
      <c r="B107" s="57"/>
      <c r="C107" s="57"/>
      <c r="D107" s="58"/>
      <c r="E107" s="59"/>
      <c r="F107" s="60"/>
      <c r="G107" s="60"/>
      <c r="H107" s="60"/>
      <c r="I107" s="60"/>
    </row>
    <row r="108" spans="1:9" ht="4.5" customHeight="1">
      <c r="A108" s="50"/>
      <c r="B108" s="46"/>
      <c r="C108" s="46"/>
      <c r="D108" s="47"/>
      <c r="E108" s="48"/>
      <c r="F108" s="49"/>
      <c r="G108" s="49"/>
      <c r="H108" s="49"/>
      <c r="I108" s="49"/>
    </row>
    <row r="109" spans="1:9" ht="19.5" customHeight="1">
      <c r="A109" s="133" t="s">
        <v>366</v>
      </c>
      <c r="B109" s="134"/>
      <c r="C109" s="258"/>
      <c r="D109" s="258"/>
      <c r="E109" s="64"/>
      <c r="F109" s="64"/>
      <c r="G109" s="64"/>
      <c r="H109" s="64"/>
      <c r="I109" s="64"/>
    </row>
    <row r="110" spans="1:12" ht="19.5" customHeight="1">
      <c r="A110" s="133" t="s">
        <v>363</v>
      </c>
      <c r="B110" s="134"/>
      <c r="C110" s="64"/>
      <c r="D110" s="64"/>
      <c r="E110" s="64"/>
      <c r="F110" s="64"/>
      <c r="G110" s="64"/>
      <c r="H110" s="64"/>
      <c r="I110" s="64"/>
      <c r="J110" s="3"/>
      <c r="K110" s="3"/>
      <c r="L110" s="3"/>
    </row>
    <row r="111" spans="1:12" ht="12.75" customHeight="1">
      <c r="A111" s="66"/>
      <c r="B111" s="64"/>
      <c r="C111" s="64"/>
      <c r="D111" s="64"/>
      <c r="E111" s="64"/>
      <c r="F111" s="64"/>
      <c r="G111" s="64"/>
      <c r="H111" s="64"/>
      <c r="I111" s="64"/>
      <c r="J111" s="3"/>
      <c r="K111" s="3"/>
      <c r="L111" s="3"/>
    </row>
    <row r="112" spans="1:9" ht="45" customHeight="1">
      <c r="A112" s="64"/>
      <c r="B112" s="64"/>
      <c r="C112" s="64"/>
      <c r="D112" s="64"/>
      <c r="E112" s="64"/>
      <c r="F112" s="64"/>
      <c r="G112" s="64"/>
      <c r="H112" s="64"/>
      <c r="I112" s="64"/>
    </row>
    <row r="113" spans="1:9" ht="12.75">
      <c r="A113" s="64"/>
      <c r="B113" s="64"/>
      <c r="C113" s="64"/>
      <c r="D113" s="64"/>
      <c r="E113" s="65"/>
      <c r="F113" s="64"/>
      <c r="G113" s="64"/>
      <c r="H113" s="64"/>
      <c r="I113" s="64"/>
    </row>
    <row r="114" spans="1:9" ht="19.5" customHeight="1">
      <c r="A114" s="64"/>
      <c r="B114" s="64"/>
      <c r="C114" s="64"/>
      <c r="D114" s="64"/>
      <c r="E114" s="64"/>
      <c r="F114" s="64"/>
      <c r="G114" s="64"/>
      <c r="H114" s="64"/>
      <c r="I114" s="64"/>
    </row>
    <row r="115" spans="1:9" ht="12.75">
      <c r="A115" s="51"/>
      <c r="B115" s="51"/>
      <c r="C115" s="51"/>
      <c r="D115" s="51"/>
      <c r="E115" s="51"/>
      <c r="F115" s="51"/>
      <c r="G115" s="51"/>
      <c r="H115" s="51"/>
      <c r="I115" s="51"/>
    </row>
    <row r="116" spans="1:9" ht="12.75">
      <c r="A116" s="51"/>
      <c r="B116" s="51"/>
      <c r="C116" s="51"/>
      <c r="D116" s="51"/>
      <c r="E116" s="51"/>
      <c r="F116" s="51"/>
      <c r="G116" s="51"/>
      <c r="H116" s="51"/>
      <c r="I116" s="51"/>
    </row>
    <row r="117" spans="1:9" ht="12.75">
      <c r="A117" s="51"/>
      <c r="B117" s="51"/>
      <c r="C117" s="51"/>
      <c r="D117" s="51"/>
      <c r="E117" s="51"/>
      <c r="F117" s="51"/>
      <c r="G117" s="51"/>
      <c r="H117" s="51"/>
      <c r="I117" s="51"/>
    </row>
    <row r="118" spans="1:9" ht="12.75">
      <c r="A118" s="51"/>
      <c r="B118" s="51"/>
      <c r="C118" s="51"/>
      <c r="D118" s="51"/>
      <c r="E118" s="51"/>
      <c r="F118" s="51"/>
      <c r="G118" s="51"/>
      <c r="H118" s="51"/>
      <c r="I118" s="51"/>
    </row>
    <row r="119" spans="1:9" ht="12.75">
      <c r="A119" s="51"/>
      <c r="B119" s="51"/>
      <c r="C119" s="51"/>
      <c r="D119" s="51"/>
      <c r="E119" s="51"/>
      <c r="F119" s="51"/>
      <c r="G119" s="51"/>
      <c r="H119" s="51"/>
      <c r="I119" s="51"/>
    </row>
    <row r="120" spans="1:9" ht="12.75">
      <c r="A120" s="51"/>
      <c r="B120" s="51"/>
      <c r="C120" s="51"/>
      <c r="D120" s="51"/>
      <c r="E120" s="51"/>
      <c r="F120" s="51"/>
      <c r="G120" s="51"/>
      <c r="H120" s="51"/>
      <c r="I120" s="51"/>
    </row>
    <row r="121" spans="1:9" ht="12.75">
      <c r="A121" s="51"/>
      <c r="B121" s="51"/>
      <c r="C121" s="51"/>
      <c r="D121" s="51"/>
      <c r="E121" s="51"/>
      <c r="F121" s="51"/>
      <c r="G121" s="51"/>
      <c r="H121" s="51"/>
      <c r="I121" s="51"/>
    </row>
    <row r="122" spans="1:9" ht="12.75">
      <c r="A122" s="51"/>
      <c r="B122" s="51"/>
      <c r="C122" s="51"/>
      <c r="D122" s="51"/>
      <c r="E122" s="51"/>
      <c r="F122" s="51"/>
      <c r="G122" s="51"/>
      <c r="H122" s="51"/>
      <c r="I122" s="51"/>
    </row>
    <row r="123" spans="1:9" ht="12.75">
      <c r="A123" s="51"/>
      <c r="B123" s="51"/>
      <c r="C123" s="51"/>
      <c r="D123" s="51"/>
      <c r="E123" s="51"/>
      <c r="F123" s="51"/>
      <c r="G123" s="51"/>
      <c r="H123" s="51"/>
      <c r="I123" s="51"/>
    </row>
    <row r="124" spans="1:9" ht="12.75">
      <c r="A124" s="51"/>
      <c r="B124" s="51"/>
      <c r="C124" s="51"/>
      <c r="D124" s="51"/>
      <c r="E124" s="51"/>
      <c r="F124" s="51"/>
      <c r="G124" s="51"/>
      <c r="H124" s="51"/>
      <c r="I124" s="51"/>
    </row>
    <row r="125" spans="1:9" ht="12.75">
      <c r="A125" s="51"/>
      <c r="B125" s="51"/>
      <c r="C125" s="51"/>
      <c r="D125" s="51"/>
      <c r="E125" s="51"/>
      <c r="F125" s="51"/>
      <c r="G125" s="51"/>
      <c r="H125" s="51"/>
      <c r="I125" s="51"/>
    </row>
    <row r="126" spans="1:9" ht="12.75">
      <c r="A126" s="51"/>
      <c r="B126" s="51"/>
      <c r="C126" s="51"/>
      <c r="D126" s="51"/>
      <c r="E126" s="51"/>
      <c r="F126" s="51"/>
      <c r="G126" s="51"/>
      <c r="H126" s="51"/>
      <c r="I126" s="51"/>
    </row>
  </sheetData>
  <mergeCells count="289">
    <mergeCell ref="A109:B109"/>
    <mergeCell ref="A110:B110"/>
    <mergeCell ref="C109:D109"/>
    <mergeCell ref="G4:H4"/>
    <mergeCell ref="G5:H5"/>
    <mergeCell ref="G6:H6"/>
    <mergeCell ref="G7:H7"/>
    <mergeCell ref="H25:I25"/>
    <mergeCell ref="F26:G26"/>
    <mergeCell ref="B86:D86"/>
    <mergeCell ref="G8:H8"/>
    <mergeCell ref="G9:H9"/>
    <mergeCell ref="G2:H2"/>
    <mergeCell ref="G3:H3"/>
    <mergeCell ref="H19:I19"/>
    <mergeCell ref="F20:G20"/>
    <mergeCell ref="H20:I20"/>
    <mergeCell ref="H29:I29"/>
    <mergeCell ref="F25:G25"/>
    <mergeCell ref="H26:I26"/>
    <mergeCell ref="F27:G27"/>
    <mergeCell ref="H27:I27"/>
    <mergeCell ref="F28:G28"/>
    <mergeCell ref="F23:G23"/>
    <mergeCell ref="G10:H10"/>
    <mergeCell ref="F14:I14"/>
    <mergeCell ref="F15:G15"/>
    <mergeCell ref="H15:I15"/>
    <mergeCell ref="F16:G16"/>
    <mergeCell ref="H16:I16"/>
    <mergeCell ref="F99:G99"/>
    <mergeCell ref="H99:I99"/>
    <mergeCell ref="F71:G71"/>
    <mergeCell ref="F48:G48"/>
    <mergeCell ref="F97:G97"/>
    <mergeCell ref="H97:I97"/>
    <mergeCell ref="F36:G36"/>
    <mergeCell ref="H36:I36"/>
    <mergeCell ref="B69:D69"/>
    <mergeCell ref="F100:G100"/>
    <mergeCell ref="H100:I100"/>
    <mergeCell ref="F98:G98"/>
    <mergeCell ref="H98:I98"/>
    <mergeCell ref="B84:D84"/>
    <mergeCell ref="B70:D70"/>
    <mergeCell ref="B71:D71"/>
    <mergeCell ref="B72:D72"/>
    <mergeCell ref="B77:D77"/>
    <mergeCell ref="B80:D80"/>
    <mergeCell ref="B42:D42"/>
    <mergeCell ref="B87:D87"/>
    <mergeCell ref="B88:D88"/>
    <mergeCell ref="B45:D45"/>
    <mergeCell ref="B46:D46"/>
    <mergeCell ref="B50:D50"/>
    <mergeCell ref="B68:D68"/>
    <mergeCell ref="B53:D53"/>
    <mergeCell ref="B54:D54"/>
    <mergeCell ref="B55:D55"/>
    <mergeCell ref="B23:D23"/>
    <mergeCell ref="B32:D32"/>
    <mergeCell ref="B33:D33"/>
    <mergeCell ref="B34:D34"/>
    <mergeCell ref="B35:D35"/>
    <mergeCell ref="B51:D51"/>
    <mergeCell ref="B24:D24"/>
    <mergeCell ref="B25:D25"/>
    <mergeCell ref="B26:D26"/>
    <mergeCell ref="I6:I7"/>
    <mergeCell ref="F21:G21"/>
    <mergeCell ref="H21:I21"/>
    <mergeCell ref="F22:G22"/>
    <mergeCell ref="H22:I22"/>
    <mergeCell ref="F17:G17"/>
    <mergeCell ref="H17:I17"/>
    <mergeCell ref="F18:G18"/>
    <mergeCell ref="H18:I18"/>
    <mergeCell ref="F19:G19"/>
    <mergeCell ref="B21:D21"/>
    <mergeCell ref="B22:D22"/>
    <mergeCell ref="B15:D15"/>
    <mergeCell ref="D7:E7"/>
    <mergeCell ref="D8:E8"/>
    <mergeCell ref="B17:D17"/>
    <mergeCell ref="B18:D18"/>
    <mergeCell ref="B19:D19"/>
    <mergeCell ref="B20:D20"/>
    <mergeCell ref="E15:E16"/>
    <mergeCell ref="B27:D27"/>
    <mergeCell ref="B28:D28"/>
    <mergeCell ref="B29:D29"/>
    <mergeCell ref="B30:D30"/>
    <mergeCell ref="B31:D31"/>
    <mergeCell ref="B36:D36"/>
    <mergeCell ref="B37:D37"/>
    <mergeCell ref="B38:D38"/>
    <mergeCell ref="B49:D49"/>
    <mergeCell ref="B43:D43"/>
    <mergeCell ref="B44:D44"/>
    <mergeCell ref="B48:D48"/>
    <mergeCell ref="B39:D39"/>
    <mergeCell ref="B40:D40"/>
    <mergeCell ref="B41:D41"/>
    <mergeCell ref="B78:D78"/>
    <mergeCell ref="B73:D73"/>
    <mergeCell ref="B74:D74"/>
    <mergeCell ref="B75:D75"/>
    <mergeCell ref="B76:D76"/>
    <mergeCell ref="B66:D66"/>
    <mergeCell ref="B67:D67"/>
    <mergeCell ref="F54:G54"/>
    <mergeCell ref="H66:I66"/>
    <mergeCell ref="B56:D56"/>
    <mergeCell ref="B57:D57"/>
    <mergeCell ref="B58:D58"/>
    <mergeCell ref="F55:G55"/>
    <mergeCell ref="H55:I55"/>
    <mergeCell ref="H56:I56"/>
    <mergeCell ref="F56:G56"/>
    <mergeCell ref="F57:G57"/>
    <mergeCell ref="B90:D90"/>
    <mergeCell ref="F76:G76"/>
    <mergeCell ref="H76:I76"/>
    <mergeCell ref="F77:G77"/>
    <mergeCell ref="H77:I77"/>
    <mergeCell ref="B81:D81"/>
    <mergeCell ref="B82:D82"/>
    <mergeCell ref="B83:D83"/>
    <mergeCell ref="B85:D85"/>
    <mergeCell ref="B79:D79"/>
    <mergeCell ref="B89:D89"/>
    <mergeCell ref="F37:G37"/>
    <mergeCell ref="H37:I37"/>
    <mergeCell ref="F38:G38"/>
    <mergeCell ref="H38:I38"/>
    <mergeCell ref="H54:I54"/>
    <mergeCell ref="A59:D59"/>
    <mergeCell ref="B52:D52"/>
    <mergeCell ref="H67:I67"/>
    <mergeCell ref="B65:D65"/>
    <mergeCell ref="B98:D98"/>
    <mergeCell ref="B99:D99"/>
    <mergeCell ref="B100:D100"/>
    <mergeCell ref="B92:D92"/>
    <mergeCell ref="F53:G53"/>
    <mergeCell ref="H53:I53"/>
    <mergeCell ref="H28:I28"/>
    <mergeCell ref="F30:G30"/>
    <mergeCell ref="H30:I30"/>
    <mergeCell ref="F31:G31"/>
    <mergeCell ref="H31:I31"/>
    <mergeCell ref="F29:G29"/>
    <mergeCell ref="F43:G43"/>
    <mergeCell ref="H43:I43"/>
    <mergeCell ref="H23:I23"/>
    <mergeCell ref="F24:G24"/>
    <mergeCell ref="H24:I24"/>
    <mergeCell ref="F32:G32"/>
    <mergeCell ref="H32:I32"/>
    <mergeCell ref="F33:G33"/>
    <mergeCell ref="H33:I33"/>
    <mergeCell ref="F34:G34"/>
    <mergeCell ref="F39:G39"/>
    <mergeCell ref="H39:I39"/>
    <mergeCell ref="F40:G40"/>
    <mergeCell ref="H40:I40"/>
    <mergeCell ref="H34:I34"/>
    <mergeCell ref="F35:G35"/>
    <mergeCell ref="H35:I35"/>
    <mergeCell ref="A1:B1"/>
    <mergeCell ref="A2:B2"/>
    <mergeCell ref="A3:B3"/>
    <mergeCell ref="A102:D102"/>
    <mergeCell ref="B47:D47"/>
    <mergeCell ref="C2:F2"/>
    <mergeCell ref="C3:F3"/>
    <mergeCell ref="C5:F5"/>
    <mergeCell ref="C6:F6"/>
    <mergeCell ref="D4:E4"/>
    <mergeCell ref="B103:D103"/>
    <mergeCell ref="B104:D104"/>
    <mergeCell ref="B105:D105"/>
    <mergeCell ref="B91:D91"/>
    <mergeCell ref="B97:D97"/>
    <mergeCell ref="B93:D93"/>
    <mergeCell ref="B94:D94"/>
    <mergeCell ref="B95:D95"/>
    <mergeCell ref="B96:D96"/>
    <mergeCell ref="B101:D101"/>
    <mergeCell ref="F41:G41"/>
    <mergeCell ref="H41:I41"/>
    <mergeCell ref="F42:G42"/>
    <mergeCell ref="H42:I42"/>
    <mergeCell ref="F44:G44"/>
    <mergeCell ref="H44:I44"/>
    <mergeCell ref="F45:G45"/>
    <mergeCell ref="H45:I45"/>
    <mergeCell ref="F46:G46"/>
    <mergeCell ref="H46:I46"/>
    <mergeCell ref="F47:G47"/>
    <mergeCell ref="H47:I47"/>
    <mergeCell ref="H48:I48"/>
    <mergeCell ref="F49:G49"/>
    <mergeCell ref="H49:I49"/>
    <mergeCell ref="F50:G50"/>
    <mergeCell ref="H50:I50"/>
    <mergeCell ref="F51:G51"/>
    <mergeCell ref="H51:I51"/>
    <mergeCell ref="F52:G52"/>
    <mergeCell ref="H52:I52"/>
    <mergeCell ref="H57:I57"/>
    <mergeCell ref="F58:G58"/>
    <mergeCell ref="H58:I58"/>
    <mergeCell ref="F59:G59"/>
    <mergeCell ref="H59:I59"/>
    <mergeCell ref="F62:I62"/>
    <mergeCell ref="F63:G63"/>
    <mergeCell ref="H63:I63"/>
    <mergeCell ref="F64:G64"/>
    <mergeCell ref="H64:I64"/>
    <mergeCell ref="E63:E64"/>
    <mergeCell ref="F65:G65"/>
    <mergeCell ref="H65:I65"/>
    <mergeCell ref="H68:I68"/>
    <mergeCell ref="F68:G68"/>
    <mergeCell ref="F67:G67"/>
    <mergeCell ref="F66:G66"/>
    <mergeCell ref="F69:G69"/>
    <mergeCell ref="H69:I69"/>
    <mergeCell ref="F70:G70"/>
    <mergeCell ref="H70:I70"/>
    <mergeCell ref="H71:I71"/>
    <mergeCell ref="F72:G72"/>
    <mergeCell ref="H72:I72"/>
    <mergeCell ref="F73:G73"/>
    <mergeCell ref="H73:I73"/>
    <mergeCell ref="H74:I74"/>
    <mergeCell ref="F75:G75"/>
    <mergeCell ref="H75:I75"/>
    <mergeCell ref="F78:G78"/>
    <mergeCell ref="H78:I78"/>
    <mergeCell ref="F74:G74"/>
    <mergeCell ref="H79:I79"/>
    <mergeCell ref="F80:G80"/>
    <mergeCell ref="H80:I80"/>
    <mergeCell ref="F81:G81"/>
    <mergeCell ref="H81:I81"/>
    <mergeCell ref="F79:G79"/>
    <mergeCell ref="F82:G82"/>
    <mergeCell ref="H82:I82"/>
    <mergeCell ref="F83:G83"/>
    <mergeCell ref="H83:I83"/>
    <mergeCell ref="F84:G84"/>
    <mergeCell ref="H84:I84"/>
    <mergeCell ref="F85:G85"/>
    <mergeCell ref="H85:I85"/>
    <mergeCell ref="F86:G86"/>
    <mergeCell ref="H86:I86"/>
    <mergeCell ref="F87:G87"/>
    <mergeCell ref="H87:I87"/>
    <mergeCell ref="F88:G88"/>
    <mergeCell ref="H88:I88"/>
    <mergeCell ref="F89:G89"/>
    <mergeCell ref="H89:I89"/>
    <mergeCell ref="F90:G90"/>
    <mergeCell ref="H90:I90"/>
    <mergeCell ref="F91:G91"/>
    <mergeCell ref="H91:I91"/>
    <mergeCell ref="F92:G92"/>
    <mergeCell ref="H92:I92"/>
    <mergeCell ref="F93:G93"/>
    <mergeCell ref="H93:I93"/>
    <mergeCell ref="H102:I102"/>
    <mergeCell ref="F94:G94"/>
    <mergeCell ref="H94:I94"/>
    <mergeCell ref="F95:G95"/>
    <mergeCell ref="H95:I95"/>
    <mergeCell ref="H96:I96"/>
    <mergeCell ref="F96:G96"/>
    <mergeCell ref="A4:B4"/>
    <mergeCell ref="F105:G105"/>
    <mergeCell ref="H105:I105"/>
    <mergeCell ref="F103:G103"/>
    <mergeCell ref="H103:I103"/>
    <mergeCell ref="F104:G104"/>
    <mergeCell ref="H104:I104"/>
    <mergeCell ref="F101:G101"/>
    <mergeCell ref="H101:I101"/>
    <mergeCell ref="F102:G102"/>
  </mergeCells>
  <printOptions/>
  <pageMargins left="0.3937007874015748" right="0.3937007874015748" top="0.3937007874015748" bottom="0.3937007874015748" header="0.2362204724409449" footer="0.5118110236220472"/>
  <pageSetup horizontalDpi="300" verticalDpi="300" orientation="portrait" paperSize="9" scale="96" r:id="rId2"/>
  <headerFooter alignWithMargins="0">
    <oddFooter>&amp;L© Bilance Praha 2004</oddFooter>
  </headerFooter>
  <rowBreaks count="1" manualBreakCount="1">
    <brk id="60" max="7" man="1"/>
  </rowBreaks>
  <colBreaks count="1" manualBreakCount="1">
    <brk id="9" min="1" max="79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Harna</dc:creator>
  <cp:keywords/>
  <dc:description/>
  <cp:lastModifiedBy>Irena Náměstková</cp:lastModifiedBy>
  <cp:lastPrinted>2009-02-06T12:57:58Z</cp:lastPrinted>
  <dcterms:created xsi:type="dcterms:W3CDTF">2003-06-11T07:55:20Z</dcterms:created>
  <dcterms:modified xsi:type="dcterms:W3CDTF">2009-03-04T08:49:45Z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-934856630</vt:i4>
  </property>
  <property fmtid="{D5CDD505-2E9C-101B-9397-08002B2CF9AE}" pid="3" name="_EmailSubject">
    <vt:lpwstr>výroční zpráva na web</vt:lpwstr>
  </property>
  <property fmtid="{D5CDD505-2E9C-101B-9397-08002B2CF9AE}" pid="4" name="_AuthorEmailDisplayName">
    <vt:lpwstr>Eva Měřičková</vt:lpwstr>
  </property>
  <property fmtid="{D5CDD505-2E9C-101B-9397-08002B2CF9AE}" pid="5" name="_AuthorEmail">
    <vt:lpwstr>Eva.Merickova@dejvickedivadlo.cz</vt:lpwstr>
  </property>
  <property fmtid="{D5CDD505-2E9C-101B-9397-08002B2CF9AE}" pid="6" name="_PreviousAdHocReviewCycleID">
    <vt:i4>-498313197</vt:i4>
  </property>
</Properties>
</file>