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Ukazatele" sheetId="1" r:id="rId1"/>
    <sheet name="plnění 2006" sheetId="2" r:id="rId2"/>
  </sheets>
  <definedNames/>
  <calcPr fullCalcOnLoad="1"/>
</workbook>
</file>

<file path=xl/sharedStrings.xml><?xml version="1.0" encoding="utf-8"?>
<sst xmlns="http://schemas.openxmlformats.org/spreadsheetml/2006/main" count="82" uniqueCount="76">
  <si>
    <t>z toho:</t>
  </si>
  <si>
    <t>Dejvické divadlo, o.p.s.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</si>
  <si>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</si>
  <si>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</si>
  <si>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</si>
  <si>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</si>
  <si>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</si>
  <si>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</si>
  <si>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</si>
  <si>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zákonné sociální pojištění</t>
  </si>
  <si>
    <t>Dne:</t>
  </si>
  <si>
    <t>Výdaje CELKEM</t>
  </si>
  <si>
    <t>služby spojené s nájemným</t>
  </si>
  <si>
    <t>Materiál a energie</t>
  </si>
  <si>
    <t>Osobní výdaje</t>
  </si>
  <si>
    <t>mzdové výdaje</t>
  </si>
  <si>
    <t>ostatní osobní výdaje</t>
  </si>
  <si>
    <t>zákonné zdravotní pojištění</t>
  </si>
  <si>
    <t>Ostatní výdaje</t>
  </si>
  <si>
    <t>Zpracoval:</t>
  </si>
  <si>
    <t>Organizace:</t>
  </si>
  <si>
    <t>plán</t>
  </si>
  <si>
    <t>skutečnost</t>
  </si>
  <si>
    <t>Celkový počet představení na vlastní scéně</t>
  </si>
  <si>
    <t>Počet představení na zájezdech</t>
  </si>
  <si>
    <t>Počet premiér vlastního souboru</t>
  </si>
  <si>
    <t>Celkový počet diváků (z řádku 2)</t>
  </si>
  <si>
    <t>Procento návštěvnosti (podle řádku 2 a 8)</t>
  </si>
  <si>
    <t>řádek</t>
  </si>
  <si>
    <t>Počet představení souboru Rosénka</t>
  </si>
  <si>
    <t xml:space="preserve">            b) spolupořadatelství - koprodukce</t>
  </si>
  <si>
    <t xml:space="preserve">                 z toho počet představení pro děti </t>
  </si>
  <si>
    <t xml:space="preserve">            c) pronájmy - hostování cizích souborů</t>
  </si>
  <si>
    <t xml:space="preserve">            a) realizovaných vlastním souborem </t>
  </si>
  <si>
    <t>odpisy</t>
  </si>
  <si>
    <t>Příjmy celkem</t>
  </si>
  <si>
    <t>tržby celkem</t>
  </si>
  <si>
    <t xml:space="preserve">           kurzovné  Rosénky</t>
  </si>
  <si>
    <t xml:space="preserve">z toho: vstupné </t>
  </si>
  <si>
    <t xml:space="preserve">           za zájezdová vystoupení</t>
  </si>
  <si>
    <t xml:space="preserve"> Výsledek</t>
  </si>
  <si>
    <t xml:space="preserve">grant MÚ hl.m.Praha na činnost </t>
  </si>
  <si>
    <t xml:space="preserve">grant Městské části  Praha 6 </t>
  </si>
  <si>
    <t xml:space="preserve">Rezervní fond organizace </t>
  </si>
  <si>
    <t xml:space="preserve">Výkonové ukazatele Dejvického divadla, o.p.s. za období od  do  </t>
  </si>
  <si>
    <t xml:space="preserve">úspora grantu MČ P6 pro další období </t>
  </si>
  <si>
    <t xml:space="preserve">právní a ek. služby, správa sítě PC </t>
  </si>
  <si>
    <t>ostatní služby - viz poznámka</t>
  </si>
  <si>
    <t>dary</t>
  </si>
  <si>
    <t xml:space="preserve">dotace MK ČR ze SR na umělec. činnost </t>
  </si>
  <si>
    <t>dotace zahranič. odboru  MK ČR ze SR</t>
  </si>
  <si>
    <t xml:space="preserve">účel. dotace Státního fondu kultury ČR  </t>
  </si>
  <si>
    <t xml:space="preserve">Daně a poplatky </t>
  </si>
  <si>
    <t>pronájmy +reklama+agenturní činnost</t>
  </si>
  <si>
    <t>daň z příjmu</t>
  </si>
  <si>
    <t>Výsledná finanční  rezerva  pro použití v dalším období celkem  : 1 709 tis Kč  ( 1040 rezervní fond, 669 úspora grantu MČ Praha 6)</t>
  </si>
  <si>
    <t>hlavní činnost</t>
  </si>
  <si>
    <t xml:space="preserve">atd.), 48 tis.Kč praní a čištění kostýmů, 1 tis.Kč půjčovné kostýmů, 80 tis. Kč tisk propagačních materiálů, 846 tis. Kč - přeprava na    </t>
  </si>
  <si>
    <t xml:space="preserve"> festivalová vystoupení DD a Rosénky, 17 tis. Kč na   úhradu drobného pohoštění při jednáních DD, při společenském večeru DD </t>
  </si>
  <si>
    <t>Poznámka:    Nákladová položka  "ostatní služby" ve skutečném plnění 2006 v částce 7 438 tis. Kč obsahuje: 715 tis. Kč na</t>
  </si>
  <si>
    <t xml:space="preserve">                                     úroky a jiné ostatní výnosy</t>
  </si>
  <si>
    <t xml:space="preserve">položek:Materiál a energie, Služby, Osobní výdaje, Daně a poplatky, Ostatní výdaje a položka"Příjmy celkem"je součtem položek: </t>
  </si>
  <si>
    <t>tržby celkem, úroky a jiné ostatní výnosy, granty, dary, dotace a účelové dotace ( vyznačeno tučně).</t>
  </si>
  <si>
    <t>autorské polatky (DILiA, OSA,Aurapont atd.), 593 tis. Kč náklady na propagaci, 4 565 tis. Kč na umělecké honoráře, dramaturgickou</t>
  </si>
  <si>
    <t xml:space="preserve">spolupráci, režii, scénografickou hudbu, 97 tis.Kč-odvoz odpadků a techn. kontroly (has.přístr.,plyn.kotle,revize vzduchotechniky,   </t>
  </si>
  <si>
    <t>včeně vody Rosana pro herce, a 476 tis. Kč na výrobu dekorace nových inscenací. Položka"Výdaje celkem "je v tabulce součtem</t>
  </si>
  <si>
    <t>doplňk činnost</t>
  </si>
  <si>
    <t>doplňk.činnost</t>
  </si>
  <si>
    <t>o.p.s. celkem</t>
  </si>
  <si>
    <t xml:space="preserve">                   plnění  rozpočtu  2006</t>
  </si>
  <si>
    <t xml:space="preserve">                schválený rozpočet 2006</t>
  </si>
  <si>
    <t>platba za nezaměstn. osob se ZPS</t>
  </si>
  <si>
    <r>
      <t xml:space="preserve">pojištění </t>
    </r>
    <r>
      <rPr>
        <sz val="11"/>
        <rFont val="Arial"/>
        <family val="2"/>
      </rPr>
      <t xml:space="preserve">(Ford Tranzit+při záj.vyst.) </t>
    </r>
  </si>
  <si>
    <t xml:space="preserve">                                ( v tis. Kč)</t>
  </si>
  <si>
    <t xml:space="preserve">                                        tab.č.1</t>
  </si>
  <si>
    <t xml:space="preserve">                                                                             Plnění  rozpočtu na  rok  2006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</si>
</sst>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8" fillId="2" borderId="27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28" xfId="0" applyFont="1" applyFill="1" applyBorder="1" applyAlignment="1">
      <alignment/>
    </xf>
    <xf numFmtId="0" fontId="8" fillId="2" borderId="29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0" fontId="9" fillId="2" borderId="32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9" fillId="2" borderId="33" xfId="0" applyFont="1" applyFill="1" applyBorder="1" applyAlignment="1">
      <alignment/>
    </xf>
    <xf numFmtId="0" fontId="8" fillId="2" borderId="34" xfId="0" applyFont="1" applyFill="1" applyBorder="1" applyAlignment="1">
      <alignment/>
    </xf>
    <xf numFmtId="0" fontId="8" fillId="2" borderId="33" xfId="0" applyFont="1" applyFill="1" applyBorder="1" applyAlignment="1">
      <alignment/>
    </xf>
    <xf numFmtId="0" fontId="8" fillId="2" borderId="35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8" fillId="2" borderId="36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0" fillId="0" borderId="19" xfId="0" applyBorder="1" applyAlignment="1">
      <alignment/>
    </xf>
    <xf numFmtId="0" fontId="8" fillId="2" borderId="3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14" fontId="3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0" fillId="2" borderId="17" xfId="0" applyFont="1" applyFill="1" applyBorder="1" applyAlignment="1">
      <alignment/>
    </xf>
    <xf numFmtId="0" fontId="0" fillId="0" borderId="0" xfId="0" applyBorder="1" applyAlignment="1">
      <alignment/>
    </xf>
    <xf numFmtId="0" fontId="11" fillId="2" borderId="18" xfId="0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38" xfId="0" applyFont="1" applyFill="1" applyBorder="1" applyAlignment="1">
      <alignment/>
    </xf>
    <xf numFmtId="0" fontId="11" fillId="2" borderId="39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9" fillId="2" borderId="40" xfId="0" applyFont="1" applyFill="1" applyBorder="1" applyAlignment="1">
      <alignment/>
    </xf>
    <xf numFmtId="0" fontId="8" fillId="2" borderId="41" xfId="0" applyFont="1" applyFill="1" applyBorder="1" applyAlignment="1">
      <alignment/>
    </xf>
    <xf numFmtId="0" fontId="8" fillId="2" borderId="42" xfId="0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right"/>
    </xf>
    <xf numFmtId="0" fontId="9" fillId="2" borderId="23" xfId="0" applyFont="1" applyFill="1" applyBorder="1" applyAlignment="1">
      <alignment/>
    </xf>
    <xf numFmtId="0" fontId="9" fillId="2" borderId="27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44" xfId="0" applyFont="1" applyFill="1" applyBorder="1" applyAlignment="1">
      <alignment/>
    </xf>
    <xf numFmtId="0" fontId="3" fillId="2" borderId="45" xfId="0" applyFont="1" applyFill="1" applyBorder="1" applyAlignment="1">
      <alignment/>
    </xf>
    <xf numFmtId="0" fontId="3" fillId="2" borderId="46" xfId="0" applyFont="1" applyFill="1" applyBorder="1" applyAlignment="1">
      <alignment horizontal="left"/>
    </xf>
    <xf numFmtId="0" fontId="8" fillId="2" borderId="23" xfId="0" applyFont="1" applyFill="1" applyBorder="1" applyAlignment="1">
      <alignment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" fillId="2" borderId="45" xfId="0" applyFont="1" applyFill="1" applyBorder="1" applyAlignment="1">
      <alignment horizontal="left"/>
    </xf>
    <xf numFmtId="0" fontId="3" fillId="2" borderId="52" xfId="0" applyFont="1" applyFill="1" applyBorder="1" applyAlignment="1">
      <alignment/>
    </xf>
    <xf numFmtId="0" fontId="8" fillId="2" borderId="53" xfId="0" applyFont="1" applyFill="1" applyBorder="1" applyAlignment="1">
      <alignment/>
    </xf>
    <xf numFmtId="0" fontId="9" fillId="2" borderId="54" xfId="0" applyFont="1" applyFill="1" applyBorder="1" applyAlignment="1">
      <alignment/>
    </xf>
    <xf numFmtId="0" fontId="8" fillId="2" borderId="54" xfId="0" applyFont="1" applyFill="1" applyBorder="1" applyAlignment="1">
      <alignment/>
    </xf>
    <xf numFmtId="0" fontId="9" fillId="2" borderId="55" xfId="0" applyFont="1" applyFill="1" applyBorder="1" applyAlignment="1">
      <alignment/>
    </xf>
    <xf numFmtId="0" fontId="8" fillId="2" borderId="56" xfId="0" applyFont="1" applyFill="1" applyBorder="1" applyAlignment="1">
      <alignment/>
    </xf>
    <xf numFmtId="0" fontId="8" fillId="2" borderId="57" xfId="0" applyFont="1" applyFill="1" applyBorder="1" applyAlignment="1">
      <alignment/>
    </xf>
    <xf numFmtId="0" fontId="8" fillId="2" borderId="55" xfId="0" applyFont="1" applyFill="1" applyBorder="1" applyAlignment="1">
      <alignment horizontal="center"/>
    </xf>
    <xf numFmtId="0" fontId="8" fillId="2" borderId="55" xfId="0" applyFont="1" applyFill="1" applyBorder="1" applyAlignment="1">
      <alignment/>
    </xf>
    <xf numFmtId="0" fontId="9" fillId="2" borderId="58" xfId="0" applyFont="1" applyFill="1" applyBorder="1" applyAlignment="1">
      <alignment/>
    </xf>
    <xf numFmtId="0" fontId="9" fillId="2" borderId="57" xfId="0" applyFont="1" applyFill="1" applyBorder="1" applyAlignment="1">
      <alignment/>
    </xf>
    <xf numFmtId="0" fontId="9" fillId="2" borderId="56" xfId="0" applyFont="1" applyFill="1" applyBorder="1" applyAlignment="1">
      <alignment/>
    </xf>
    <xf numFmtId="0" fontId="8" fillId="2" borderId="59" xfId="0" applyFont="1" applyFill="1" applyBorder="1" applyAlignment="1">
      <alignment/>
    </xf>
    <xf numFmtId="0" fontId="3" fillId="2" borderId="49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0" fontId="8" fillId="2" borderId="60" xfId="0" applyFont="1" applyFill="1" applyBorder="1" applyAlignment="1">
      <alignment/>
    </xf>
    <xf numFmtId="0" fontId="8" fillId="2" borderId="61" xfId="0" applyFont="1" applyFill="1" applyBorder="1" applyAlignment="1">
      <alignment/>
    </xf>
    <xf numFmtId="0" fontId="8" fillId="2" borderId="62" xfId="0" applyFont="1" applyFill="1" applyBorder="1" applyAlignment="1">
      <alignment/>
    </xf>
    <xf numFmtId="0" fontId="9" fillId="2" borderId="60" xfId="0" applyFont="1" applyFill="1" applyBorder="1" applyAlignment="1">
      <alignment/>
    </xf>
    <xf numFmtId="0" fontId="3" fillId="2" borderId="63" xfId="0" applyFont="1" applyFill="1" applyBorder="1" applyAlignment="1">
      <alignment/>
    </xf>
    <xf numFmtId="0" fontId="8" fillId="2" borderId="64" xfId="0" applyFont="1" applyFill="1" applyBorder="1" applyAlignment="1">
      <alignment/>
    </xf>
    <xf numFmtId="0" fontId="8" fillId="2" borderId="20" xfId="0" applyFont="1" applyFill="1" applyBorder="1" applyAlignment="1">
      <alignment/>
    </xf>
    <xf numFmtId="0" fontId="9" fillId="2" borderId="61" xfId="0" applyFont="1" applyFill="1" applyBorder="1" applyAlignment="1">
      <alignment/>
    </xf>
    <xf numFmtId="0" fontId="9" fillId="2" borderId="65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66" xfId="0" applyFont="1" applyFill="1" applyBorder="1" applyAlignment="1">
      <alignment/>
    </xf>
    <xf numFmtId="0" fontId="8" fillId="2" borderId="67" xfId="0" applyFont="1" applyFill="1" applyBorder="1" applyAlignment="1">
      <alignment/>
    </xf>
    <xf numFmtId="0" fontId="8" fillId="2" borderId="68" xfId="0" applyFont="1" applyFill="1" applyBorder="1" applyAlignment="1">
      <alignment/>
    </xf>
    <xf numFmtId="0" fontId="8" fillId="2" borderId="63" xfId="0" applyFont="1" applyFill="1" applyBorder="1" applyAlignment="1">
      <alignment/>
    </xf>
    <xf numFmtId="0" fontId="8" fillId="2" borderId="69" xfId="0" applyFont="1" applyFill="1" applyBorder="1" applyAlignment="1">
      <alignment/>
    </xf>
    <xf numFmtId="0" fontId="12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A2" sqref="A2"/>
    </sheetView>
  </sheetViews>
  <sheetFormatPr defaultColWidth="9.140625" defaultRowHeight="12.75"/>
  <cols>
    <col min="2" max="2" width="50.421875" style="0" customWidth="1"/>
    <col min="3" max="4" width="23.8515625" style="0" customWidth="1"/>
  </cols>
  <sheetData>
    <row r="1" spans="1:4" ht="19.5" customHeight="1" thickBot="1">
      <c r="A1" s="96" t="s">
        <v>44</v>
      </c>
      <c r="B1" s="97"/>
      <c r="C1" s="97"/>
      <c r="D1" s="98"/>
    </row>
    <row r="2" spans="1:4" ht="19.5" customHeight="1" thickBot="1">
      <c r="A2" s="15" t="s">
        <v>28</v>
      </c>
      <c r="B2" s="16"/>
      <c r="C2" s="16" t="s">
        <v>21</v>
      </c>
      <c r="D2" s="17" t="s">
        <v>22</v>
      </c>
    </row>
    <row r="3" spans="1:4" ht="19.5" customHeight="1">
      <c r="A3" s="11">
        <v>1</v>
      </c>
      <c r="B3" s="12" t="s">
        <v>23</v>
      </c>
      <c r="C3" s="13"/>
      <c r="D3" s="14"/>
    </row>
    <row r="4" spans="1:4" ht="19.5" customHeight="1">
      <c r="A4" s="9"/>
      <c r="B4" s="7" t="s">
        <v>0</v>
      </c>
      <c r="C4" s="1"/>
      <c r="D4" s="2"/>
    </row>
    <row r="5" spans="1:4" ht="19.5" customHeight="1">
      <c r="A5" s="9">
        <v>2</v>
      </c>
      <c r="B5" s="7" t="s">
        <v>33</v>
      </c>
      <c r="C5" s="1"/>
      <c r="D5" s="2"/>
    </row>
    <row r="6" spans="1:4" ht="19.5" customHeight="1">
      <c r="A6" s="9">
        <v>3</v>
      </c>
      <c r="B6" s="7" t="s">
        <v>31</v>
      </c>
      <c r="C6" s="1"/>
      <c r="D6" s="2"/>
    </row>
    <row r="7" spans="1:4" ht="19.5" customHeight="1">
      <c r="A7" s="9">
        <v>4</v>
      </c>
      <c r="B7" s="7" t="s">
        <v>30</v>
      </c>
      <c r="C7" s="1"/>
      <c r="D7" s="2"/>
    </row>
    <row r="8" spans="1:4" ht="19.5" customHeight="1">
      <c r="A8" s="9">
        <v>5</v>
      </c>
      <c r="B8" s="7" t="s">
        <v>32</v>
      </c>
      <c r="C8" s="1"/>
      <c r="D8" s="2"/>
    </row>
    <row r="9" spans="1:4" ht="19.5" customHeight="1">
      <c r="A9" s="9">
        <v>6</v>
      </c>
      <c r="B9" s="6" t="s">
        <v>24</v>
      </c>
      <c r="C9" s="1"/>
      <c r="D9" s="2"/>
    </row>
    <row r="10" spans="1:4" ht="19.5" customHeight="1">
      <c r="A10" s="9">
        <v>7</v>
      </c>
      <c r="B10" s="6" t="s">
        <v>25</v>
      </c>
      <c r="C10" s="1"/>
      <c r="D10" s="2"/>
    </row>
    <row r="11" spans="1:4" ht="19.5" customHeight="1">
      <c r="A11" s="9">
        <v>8</v>
      </c>
      <c r="B11" s="6" t="s">
        <v>26</v>
      </c>
      <c r="C11" s="1"/>
      <c r="D11" s="2"/>
    </row>
    <row r="12" spans="1:4" ht="19.5" customHeight="1" thickBot="1">
      <c r="A12" s="10">
        <v>9</v>
      </c>
      <c r="B12" s="8" t="s">
        <v>27</v>
      </c>
      <c r="C12" s="5"/>
      <c r="D12" s="3"/>
    </row>
    <row r="13" spans="1:4" ht="19.5" customHeight="1" thickBot="1">
      <c r="A13" s="10">
        <v>10</v>
      </c>
      <c r="B13" s="8" t="s">
        <v>29</v>
      </c>
      <c r="C13" s="5"/>
      <c r="D13" s="3"/>
    </row>
    <row r="15" spans="1:4" ht="12.75">
      <c r="A15" t="s">
        <v>19</v>
      </c>
      <c r="D15" t="s">
        <v>10</v>
      </c>
    </row>
  </sheetData>
  <mergeCells count="1">
    <mergeCell ref="A1:D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tabSelected="1" workbookViewId="0" topLeftCell="A38">
      <selection activeCell="A60" sqref="A60"/>
    </sheetView>
  </sheetViews>
  <sheetFormatPr defaultColWidth="9.140625" defaultRowHeight="12.75"/>
  <cols>
    <col min="2" max="2" width="35.00390625" style="0" customWidth="1"/>
    <col min="3" max="3" width="16.8515625" style="0" customWidth="1"/>
    <col min="4" max="4" width="17.140625" style="0" customWidth="1"/>
    <col min="5" max="5" width="15.28125" style="0" customWidth="1"/>
    <col min="6" max="6" width="16.28125" style="0" customWidth="1"/>
    <col min="7" max="7" width="17.28125" style="0" customWidth="1"/>
    <col min="8" max="8" width="16.140625" style="0" customWidth="1"/>
  </cols>
  <sheetData>
    <row r="1" spans="1:11" ht="15">
      <c r="A1" s="22"/>
      <c r="B1" s="22"/>
      <c r="C1" s="22"/>
      <c r="D1" s="20"/>
      <c r="E1" s="20"/>
      <c r="F1" s="22"/>
      <c r="G1" s="22"/>
      <c r="H1" s="22"/>
      <c r="I1" s="18"/>
      <c r="J1" s="18"/>
      <c r="K1" s="18"/>
    </row>
    <row r="2" spans="1:11" ht="5.25" customHeight="1">
      <c r="A2" s="22"/>
      <c r="B2" s="22"/>
      <c r="C2" s="22"/>
      <c r="D2" s="20"/>
      <c r="E2" s="20"/>
      <c r="F2" s="22"/>
      <c r="G2" s="22"/>
      <c r="H2" s="22"/>
      <c r="I2" s="18"/>
      <c r="J2" s="18"/>
      <c r="K2" s="18"/>
    </row>
    <row r="3" spans="1:11" ht="43.5" customHeight="1">
      <c r="A3" s="131" t="s">
        <v>75</v>
      </c>
      <c r="B3" s="131"/>
      <c r="C3" s="131"/>
      <c r="D3" s="22"/>
      <c r="E3" s="22"/>
      <c r="F3" s="22"/>
      <c r="G3" s="22" t="s">
        <v>74</v>
      </c>
      <c r="H3" s="22"/>
      <c r="I3" s="18"/>
      <c r="J3" s="18"/>
      <c r="K3" s="18"/>
    </row>
    <row r="4" spans="1:11" ht="36" customHeight="1" thickBot="1">
      <c r="A4" s="39"/>
      <c r="B4" s="39"/>
      <c r="C4" s="39"/>
      <c r="D4" s="22"/>
      <c r="E4" s="22"/>
      <c r="F4" s="22"/>
      <c r="G4" s="22" t="s">
        <v>73</v>
      </c>
      <c r="H4" s="22"/>
      <c r="I4" s="18"/>
      <c r="J4" s="18"/>
      <c r="K4" s="18"/>
    </row>
    <row r="5" spans="1:11" ht="19.5" customHeight="1" thickBot="1" thickTop="1">
      <c r="A5" s="40" t="s">
        <v>20</v>
      </c>
      <c r="B5" s="41"/>
      <c r="C5" s="42" t="s">
        <v>70</v>
      </c>
      <c r="D5" s="99"/>
      <c r="E5" s="92"/>
      <c r="F5" s="91" t="s">
        <v>69</v>
      </c>
      <c r="G5" s="91"/>
      <c r="H5" s="115"/>
      <c r="I5" s="18"/>
      <c r="J5" s="18"/>
      <c r="K5" s="18"/>
    </row>
    <row r="6" spans="1:11" ht="19.5" customHeight="1" thickBot="1" thickTop="1">
      <c r="A6" s="93" t="s">
        <v>1</v>
      </c>
      <c r="B6" s="23"/>
      <c r="C6" s="95" t="s">
        <v>56</v>
      </c>
      <c r="D6" s="100" t="s">
        <v>66</v>
      </c>
      <c r="E6" s="120" t="s">
        <v>68</v>
      </c>
      <c r="F6" s="94" t="s">
        <v>56</v>
      </c>
      <c r="G6" s="113" t="s">
        <v>67</v>
      </c>
      <c r="H6" s="114" t="s">
        <v>68</v>
      </c>
      <c r="I6" s="18"/>
      <c r="J6" s="18"/>
      <c r="K6" s="18"/>
    </row>
    <row r="7" spans="1:11" ht="19.5" customHeight="1" thickBot="1" thickTop="1">
      <c r="A7" s="24" t="s">
        <v>11</v>
      </c>
      <c r="B7" s="25"/>
      <c r="C7" s="49">
        <f>SUM(C8+C12+C19+C24+C25)</f>
        <v>20478</v>
      </c>
      <c r="D7" s="50">
        <f>SUM(D8+D12+D19+D24+D25)</f>
        <v>250</v>
      </c>
      <c r="E7" s="121">
        <f>C7+D7</f>
        <v>20728</v>
      </c>
      <c r="F7" s="49">
        <f>SUM(F8+F12+F19+F24+F25)</f>
        <v>23231</v>
      </c>
      <c r="G7" s="105">
        <f>SUM(G8+G12+G19+G24+G25)</f>
        <v>363</v>
      </c>
      <c r="H7" s="53">
        <f>F7+G7</f>
        <v>23594</v>
      </c>
      <c r="I7" s="18"/>
      <c r="J7" s="18"/>
      <c r="K7" s="18"/>
    </row>
    <row r="8" spans="1:11" ht="19.5" customHeight="1" thickTop="1">
      <c r="A8" s="44" t="s">
        <v>13</v>
      </c>
      <c r="B8" s="26"/>
      <c r="C8" s="52">
        <f>SUM(C9:C11)</f>
        <v>1334</v>
      </c>
      <c r="D8" s="101">
        <f>SUM(D9:D11)</f>
        <v>55</v>
      </c>
      <c r="E8" s="122">
        <f>C8+D8</f>
        <v>1389</v>
      </c>
      <c r="F8" s="52">
        <f>SUM(F9:F11)</f>
        <v>1511</v>
      </c>
      <c r="G8" s="101">
        <f>SUM(G9:G11)</f>
        <v>51</v>
      </c>
      <c r="H8" s="53">
        <f>F8+G8</f>
        <v>1562</v>
      </c>
      <c r="I8" s="18"/>
      <c r="J8" s="18"/>
      <c r="K8" s="18"/>
    </row>
    <row r="9" spans="1:11" ht="19.5" customHeight="1">
      <c r="A9" s="45" t="s">
        <v>0</v>
      </c>
      <c r="B9" s="27" t="s">
        <v>2</v>
      </c>
      <c r="C9" s="54">
        <v>664</v>
      </c>
      <c r="D9" s="102">
        <v>8</v>
      </c>
      <c r="E9" s="123">
        <f>C9+D9</f>
        <v>672</v>
      </c>
      <c r="F9" s="54">
        <v>761</v>
      </c>
      <c r="G9" s="102">
        <v>11</v>
      </c>
      <c r="H9" s="55">
        <f aca="true" t="shared" si="0" ref="H9:H34">F9+G9</f>
        <v>772</v>
      </c>
      <c r="I9" s="18"/>
      <c r="J9" s="18"/>
      <c r="K9" s="18"/>
    </row>
    <row r="10" spans="1:11" ht="19.5" customHeight="1">
      <c r="A10" s="45"/>
      <c r="B10" s="27" t="s">
        <v>3</v>
      </c>
      <c r="C10" s="54">
        <v>145</v>
      </c>
      <c r="D10" s="102"/>
      <c r="E10" s="123">
        <f aca="true" t="shared" si="1" ref="E10:E35">C10+D10</f>
        <v>145</v>
      </c>
      <c r="F10" s="54">
        <v>169</v>
      </c>
      <c r="G10" s="102"/>
      <c r="H10" s="55">
        <f t="shared" si="0"/>
        <v>169</v>
      </c>
      <c r="I10" s="18"/>
      <c r="J10" s="18"/>
      <c r="K10" s="18"/>
    </row>
    <row r="11" spans="1:11" ht="19.5" customHeight="1">
      <c r="A11" s="45"/>
      <c r="B11" s="27" t="s">
        <v>4</v>
      </c>
      <c r="C11" s="54">
        <v>525</v>
      </c>
      <c r="D11" s="102">
        <v>47</v>
      </c>
      <c r="E11" s="117">
        <f t="shared" si="1"/>
        <v>572</v>
      </c>
      <c r="F11" s="54">
        <v>581</v>
      </c>
      <c r="G11" s="102">
        <v>40</v>
      </c>
      <c r="H11" s="55">
        <f t="shared" si="0"/>
        <v>621</v>
      </c>
      <c r="I11" s="18"/>
      <c r="J11" s="18"/>
      <c r="K11" s="18"/>
    </row>
    <row r="12" spans="1:11" ht="19.5" customHeight="1">
      <c r="A12" s="46" t="s">
        <v>5</v>
      </c>
      <c r="B12" s="27"/>
      <c r="C12" s="56">
        <f>SUM(C13:C18)</f>
        <v>6603</v>
      </c>
      <c r="D12" s="103">
        <f>SUM(D13:D18)</f>
        <v>44</v>
      </c>
      <c r="E12" s="117">
        <f t="shared" si="1"/>
        <v>6647</v>
      </c>
      <c r="F12" s="56">
        <f>SUM(F13:F18)</f>
        <v>8575</v>
      </c>
      <c r="G12" s="103">
        <f>SUM(G13:G18)</f>
        <v>71</v>
      </c>
      <c r="H12" s="57">
        <f t="shared" si="0"/>
        <v>8646</v>
      </c>
      <c r="I12" s="18"/>
      <c r="J12" s="18"/>
      <c r="K12" s="18"/>
    </row>
    <row r="13" spans="1:11" ht="19.5" customHeight="1">
      <c r="A13" s="45" t="s">
        <v>0</v>
      </c>
      <c r="B13" s="27" t="s">
        <v>6</v>
      </c>
      <c r="C13" s="54">
        <v>452</v>
      </c>
      <c r="D13" s="102"/>
      <c r="E13" s="123">
        <f t="shared" si="1"/>
        <v>452</v>
      </c>
      <c r="F13" s="54">
        <v>551</v>
      </c>
      <c r="G13" s="102">
        <v>13</v>
      </c>
      <c r="H13" s="55">
        <f t="shared" si="0"/>
        <v>564</v>
      </c>
      <c r="I13" s="18"/>
      <c r="J13" s="18"/>
      <c r="K13" s="18"/>
    </row>
    <row r="14" spans="1:11" ht="19.5" customHeight="1">
      <c r="A14" s="45"/>
      <c r="B14" s="27" t="s">
        <v>12</v>
      </c>
      <c r="C14" s="54">
        <v>250</v>
      </c>
      <c r="D14" s="102"/>
      <c r="E14" s="123">
        <f t="shared" si="1"/>
        <v>250</v>
      </c>
      <c r="F14" s="54">
        <v>231</v>
      </c>
      <c r="G14" s="102"/>
      <c r="H14" s="55">
        <f t="shared" si="0"/>
        <v>231</v>
      </c>
      <c r="I14" s="18"/>
      <c r="J14" s="18"/>
      <c r="K14" s="18"/>
    </row>
    <row r="15" spans="1:11" ht="19.5" customHeight="1">
      <c r="A15" s="45"/>
      <c r="B15" s="27" t="s">
        <v>46</v>
      </c>
      <c r="C15" s="54">
        <v>165</v>
      </c>
      <c r="D15" s="102"/>
      <c r="E15" s="123">
        <f t="shared" si="1"/>
        <v>165</v>
      </c>
      <c r="F15" s="54">
        <v>61</v>
      </c>
      <c r="G15" s="102">
        <v>1</v>
      </c>
      <c r="H15" s="55">
        <f t="shared" si="0"/>
        <v>62</v>
      </c>
      <c r="I15" s="18"/>
      <c r="J15" s="18"/>
      <c r="K15" s="18"/>
    </row>
    <row r="16" spans="1:11" ht="19.5" customHeight="1">
      <c r="A16" s="45"/>
      <c r="B16" s="27" t="s">
        <v>7</v>
      </c>
      <c r="C16" s="54">
        <v>74</v>
      </c>
      <c r="D16" s="102">
        <v>3</v>
      </c>
      <c r="E16" s="123">
        <f t="shared" si="1"/>
        <v>77</v>
      </c>
      <c r="F16" s="54">
        <v>68</v>
      </c>
      <c r="G16" s="102">
        <v>1</v>
      </c>
      <c r="H16" s="55">
        <f t="shared" si="0"/>
        <v>69</v>
      </c>
      <c r="I16" s="18"/>
      <c r="J16" s="18"/>
      <c r="K16" s="18"/>
    </row>
    <row r="17" spans="1:11" ht="19.5" customHeight="1">
      <c r="A17" s="45"/>
      <c r="B17" s="27" t="s">
        <v>8</v>
      </c>
      <c r="C17" s="54">
        <v>60</v>
      </c>
      <c r="D17" s="102"/>
      <c r="E17" s="123">
        <f t="shared" si="1"/>
        <v>60</v>
      </c>
      <c r="F17" s="54">
        <v>226</v>
      </c>
      <c r="G17" s="102"/>
      <c r="H17" s="55">
        <f t="shared" si="0"/>
        <v>226</v>
      </c>
      <c r="I17" s="18"/>
      <c r="J17" s="18"/>
      <c r="K17" s="18"/>
    </row>
    <row r="18" spans="1:11" ht="19.5" customHeight="1">
      <c r="A18" s="45"/>
      <c r="B18" s="27" t="s">
        <v>47</v>
      </c>
      <c r="C18" s="54">
        <v>5602</v>
      </c>
      <c r="D18" s="102">
        <v>41</v>
      </c>
      <c r="E18" s="123">
        <f t="shared" si="1"/>
        <v>5643</v>
      </c>
      <c r="F18" s="54">
        <v>7438</v>
      </c>
      <c r="G18" s="102">
        <v>56</v>
      </c>
      <c r="H18" s="55">
        <f t="shared" si="0"/>
        <v>7494</v>
      </c>
      <c r="I18" s="18"/>
      <c r="J18" s="18"/>
      <c r="K18" s="18"/>
    </row>
    <row r="19" spans="1:11" ht="19.5" customHeight="1">
      <c r="A19" s="46" t="s">
        <v>14</v>
      </c>
      <c r="B19" s="28"/>
      <c r="C19" s="56">
        <f>SUM(C20:C23)</f>
        <v>12128</v>
      </c>
      <c r="D19" s="103">
        <f>SUM(D20:D23)</f>
        <v>151</v>
      </c>
      <c r="E19" s="117">
        <f t="shared" si="1"/>
        <v>12279</v>
      </c>
      <c r="F19" s="56">
        <f>SUM(F20:F23)</f>
        <v>12694</v>
      </c>
      <c r="G19" s="103">
        <f>SUM(G20:G23)</f>
        <v>241</v>
      </c>
      <c r="H19" s="57">
        <f t="shared" si="0"/>
        <v>12935</v>
      </c>
      <c r="I19" s="18"/>
      <c r="J19" s="18"/>
      <c r="K19" s="18"/>
    </row>
    <row r="20" spans="1:14" ht="19.5" customHeight="1">
      <c r="A20" s="45" t="s">
        <v>0</v>
      </c>
      <c r="B20" s="27" t="s">
        <v>15</v>
      </c>
      <c r="C20" s="54">
        <v>8840</v>
      </c>
      <c r="D20" s="102">
        <v>100</v>
      </c>
      <c r="E20" s="123">
        <f>C20+D20</f>
        <v>8940</v>
      </c>
      <c r="F20" s="54">
        <v>9176</v>
      </c>
      <c r="G20" s="102">
        <v>178</v>
      </c>
      <c r="H20" s="55">
        <f t="shared" si="0"/>
        <v>9354</v>
      </c>
      <c r="I20" s="18"/>
      <c r="J20" s="18"/>
      <c r="K20" s="18"/>
      <c r="N20" s="21"/>
    </row>
    <row r="21" spans="1:11" ht="19.5" customHeight="1">
      <c r="A21" s="45"/>
      <c r="B21" s="27" t="s">
        <v>16</v>
      </c>
      <c r="C21" s="54">
        <v>173</v>
      </c>
      <c r="D21" s="102">
        <v>14</v>
      </c>
      <c r="E21" s="123">
        <f t="shared" si="1"/>
        <v>187</v>
      </c>
      <c r="F21" s="54">
        <v>254</v>
      </c>
      <c r="G21" s="102">
        <v>1</v>
      </c>
      <c r="H21" s="55">
        <f t="shared" si="0"/>
        <v>255</v>
      </c>
      <c r="I21" s="18"/>
      <c r="J21" s="18"/>
      <c r="K21" s="18"/>
    </row>
    <row r="22" spans="1:11" ht="19.5" customHeight="1">
      <c r="A22" s="45"/>
      <c r="B22" s="27" t="s">
        <v>9</v>
      </c>
      <c r="C22" s="54">
        <v>2320</v>
      </c>
      <c r="D22" s="102">
        <v>26</v>
      </c>
      <c r="E22" s="123">
        <f t="shared" si="1"/>
        <v>2346</v>
      </c>
      <c r="F22" s="54">
        <v>2437</v>
      </c>
      <c r="G22" s="102">
        <v>45</v>
      </c>
      <c r="H22" s="55">
        <f t="shared" si="0"/>
        <v>2482</v>
      </c>
      <c r="I22" s="18"/>
      <c r="J22" s="18"/>
      <c r="K22" s="18"/>
    </row>
    <row r="23" spans="1:11" ht="19.5" customHeight="1">
      <c r="A23" s="45"/>
      <c r="B23" s="27" t="s">
        <v>17</v>
      </c>
      <c r="C23" s="54">
        <v>795</v>
      </c>
      <c r="D23" s="102">
        <v>11</v>
      </c>
      <c r="E23" s="123">
        <f t="shared" si="1"/>
        <v>806</v>
      </c>
      <c r="F23" s="54">
        <v>827</v>
      </c>
      <c r="G23" s="102">
        <v>17</v>
      </c>
      <c r="H23" s="55">
        <f t="shared" si="0"/>
        <v>844</v>
      </c>
      <c r="I23" s="18"/>
      <c r="J23" s="18"/>
      <c r="K23" s="18"/>
    </row>
    <row r="24" spans="1:11" ht="19.5" customHeight="1">
      <c r="A24" s="46" t="s">
        <v>52</v>
      </c>
      <c r="B24" s="28"/>
      <c r="C24" s="56">
        <v>35</v>
      </c>
      <c r="D24" s="103"/>
      <c r="E24" s="117">
        <f t="shared" si="1"/>
        <v>35</v>
      </c>
      <c r="F24" s="56">
        <v>68</v>
      </c>
      <c r="G24" s="103"/>
      <c r="H24" s="55">
        <f t="shared" si="0"/>
        <v>68</v>
      </c>
      <c r="I24" s="19"/>
      <c r="J24" s="19"/>
      <c r="K24" s="19"/>
    </row>
    <row r="25" spans="1:11" ht="19.5" customHeight="1">
      <c r="A25" s="46" t="s">
        <v>18</v>
      </c>
      <c r="B25" s="27"/>
      <c r="C25" s="56">
        <f>SUM(C26:C28)</f>
        <v>378</v>
      </c>
      <c r="D25" s="103">
        <f>SUM(D26:D28)</f>
        <v>0</v>
      </c>
      <c r="E25" s="117">
        <f t="shared" si="1"/>
        <v>378</v>
      </c>
      <c r="F25" s="56">
        <f>SUM(F26:F28)</f>
        <v>383</v>
      </c>
      <c r="G25" s="103">
        <f>SUM(G26:G28)</f>
        <v>0</v>
      </c>
      <c r="H25" s="55">
        <f t="shared" si="0"/>
        <v>383</v>
      </c>
      <c r="I25" s="18"/>
      <c r="J25" s="18"/>
      <c r="K25" s="18"/>
    </row>
    <row r="26" spans="1:11" ht="19.5" customHeight="1">
      <c r="A26" s="47" t="s">
        <v>0</v>
      </c>
      <c r="B26" s="29" t="s">
        <v>72</v>
      </c>
      <c r="C26" s="58">
        <v>35</v>
      </c>
      <c r="D26" s="104"/>
      <c r="E26" s="123">
        <f t="shared" si="1"/>
        <v>35</v>
      </c>
      <c r="F26" s="58">
        <v>40</v>
      </c>
      <c r="G26" s="104"/>
      <c r="H26" s="55">
        <f t="shared" si="0"/>
        <v>40</v>
      </c>
      <c r="I26" s="18"/>
      <c r="J26" s="18"/>
      <c r="K26" s="18"/>
    </row>
    <row r="27" spans="1:11" ht="19.5" customHeight="1">
      <c r="A27" s="47"/>
      <c r="B27" s="72" t="s">
        <v>71</v>
      </c>
      <c r="C27" s="58"/>
      <c r="D27" s="104"/>
      <c r="E27" s="123">
        <f t="shared" si="1"/>
        <v>0</v>
      </c>
      <c r="F27" s="58"/>
      <c r="G27" s="104"/>
      <c r="H27" s="55">
        <f t="shared" si="0"/>
        <v>0</v>
      </c>
      <c r="I27" s="18"/>
      <c r="J27" s="18"/>
      <c r="K27" s="18"/>
    </row>
    <row r="28" spans="1:11" ht="19.5" customHeight="1" thickBot="1">
      <c r="A28" s="47"/>
      <c r="B28" s="29" t="s">
        <v>34</v>
      </c>
      <c r="C28" s="58">
        <v>343</v>
      </c>
      <c r="D28" s="104"/>
      <c r="E28" s="124">
        <f t="shared" si="1"/>
        <v>343</v>
      </c>
      <c r="F28" s="58">
        <v>343</v>
      </c>
      <c r="G28" s="104"/>
      <c r="H28" s="119">
        <f t="shared" si="0"/>
        <v>343</v>
      </c>
      <c r="I28" s="18"/>
      <c r="J28" s="18"/>
      <c r="K28" s="18"/>
    </row>
    <row r="29" spans="1:11" ht="19.5" customHeight="1" thickBot="1" thickTop="1">
      <c r="A29" s="30" t="s">
        <v>35</v>
      </c>
      <c r="B29" s="31"/>
      <c r="C29" s="49">
        <f>SUM(C30+C36+C38+C39+C40+C41+C42)</f>
        <v>20478</v>
      </c>
      <c r="D29" s="105">
        <f>SUM(D30+D36+D37+D39+D40)</f>
        <v>545</v>
      </c>
      <c r="E29" s="121">
        <f t="shared" si="1"/>
        <v>21023</v>
      </c>
      <c r="F29" s="49">
        <f>SUM(F30+F35+F36+F38+F39+F40+F41+F42)</f>
        <v>23231</v>
      </c>
      <c r="G29" s="105">
        <f>SUM(G30+G36+G37+G39+G40)</f>
        <v>999</v>
      </c>
      <c r="H29" s="53">
        <f t="shared" si="0"/>
        <v>24230</v>
      </c>
      <c r="I29" s="18"/>
      <c r="J29" s="18"/>
      <c r="K29" s="18"/>
    </row>
    <row r="30" spans="1:11" ht="19.5" customHeight="1" thickTop="1">
      <c r="A30" s="43" t="s">
        <v>36</v>
      </c>
      <c r="B30" s="20"/>
      <c r="C30" s="59">
        <f>SUM(C31:C33)</f>
        <v>5408</v>
      </c>
      <c r="D30" s="106">
        <f>SUM(D31+D32+D33+D34)</f>
        <v>545</v>
      </c>
      <c r="E30" s="122">
        <f t="shared" si="1"/>
        <v>5953</v>
      </c>
      <c r="F30" s="59">
        <f>SUM(F31:F33)</f>
        <v>7173</v>
      </c>
      <c r="G30" s="106">
        <f>SUM(G31+G32+G33+G34)</f>
        <v>999</v>
      </c>
      <c r="H30" s="53">
        <f t="shared" si="0"/>
        <v>8172</v>
      </c>
      <c r="I30" s="18"/>
      <c r="J30" s="18"/>
      <c r="K30" s="18"/>
    </row>
    <row r="31" spans="1:11" ht="19.5" customHeight="1">
      <c r="A31" s="47" t="s">
        <v>38</v>
      </c>
      <c r="B31" s="29"/>
      <c r="C31" s="58">
        <v>4435</v>
      </c>
      <c r="D31" s="104"/>
      <c r="E31" s="123">
        <f>C31+D31</f>
        <v>4435</v>
      </c>
      <c r="F31" s="58">
        <v>4847</v>
      </c>
      <c r="G31" s="104"/>
      <c r="H31" s="55">
        <f t="shared" si="0"/>
        <v>4847</v>
      </c>
      <c r="I31" s="18"/>
      <c r="J31" s="18"/>
      <c r="K31" s="18"/>
    </row>
    <row r="32" spans="1:11" ht="19.5" customHeight="1">
      <c r="A32" s="47" t="s">
        <v>39</v>
      </c>
      <c r="B32" s="29"/>
      <c r="C32" s="58">
        <v>745</v>
      </c>
      <c r="D32" s="104"/>
      <c r="E32" s="123">
        <f t="shared" si="1"/>
        <v>745</v>
      </c>
      <c r="F32" s="58">
        <v>2076</v>
      </c>
      <c r="G32" s="104"/>
      <c r="H32" s="55">
        <f t="shared" si="0"/>
        <v>2076</v>
      </c>
      <c r="I32" s="18"/>
      <c r="J32" s="18"/>
      <c r="K32" s="18"/>
    </row>
    <row r="33" spans="1:11" ht="19.5" customHeight="1">
      <c r="A33" s="47" t="s">
        <v>37</v>
      </c>
      <c r="B33" s="29"/>
      <c r="C33" s="58">
        <v>228</v>
      </c>
      <c r="D33" s="104"/>
      <c r="E33" s="123">
        <f t="shared" si="1"/>
        <v>228</v>
      </c>
      <c r="F33" s="58">
        <v>250</v>
      </c>
      <c r="G33" s="104"/>
      <c r="H33" s="55">
        <f t="shared" si="0"/>
        <v>250</v>
      </c>
      <c r="I33" s="18"/>
      <c r="J33" s="18"/>
      <c r="K33" s="18"/>
    </row>
    <row r="34" spans="1:11" ht="19.5" customHeight="1">
      <c r="A34" s="47" t="s">
        <v>53</v>
      </c>
      <c r="B34" s="29"/>
      <c r="C34" s="58"/>
      <c r="D34" s="104">
        <v>545</v>
      </c>
      <c r="E34" s="123">
        <f t="shared" si="1"/>
        <v>545</v>
      </c>
      <c r="F34" s="58"/>
      <c r="G34" s="104">
        <v>999</v>
      </c>
      <c r="H34" s="55">
        <f t="shared" si="0"/>
        <v>999</v>
      </c>
      <c r="I34" s="18"/>
      <c r="J34" s="18"/>
      <c r="K34" s="18"/>
    </row>
    <row r="35" spans="1:11" ht="19.5" customHeight="1" thickBot="1">
      <c r="A35" s="83" t="s">
        <v>60</v>
      </c>
      <c r="B35" s="84"/>
      <c r="C35" s="85"/>
      <c r="D35" s="107"/>
      <c r="E35" s="118">
        <f t="shared" si="1"/>
        <v>0</v>
      </c>
      <c r="F35" s="86">
        <v>50</v>
      </c>
      <c r="G35" s="107"/>
      <c r="H35" s="116">
        <f>F35+G35</f>
        <v>50</v>
      </c>
      <c r="I35" s="18"/>
      <c r="J35" s="18"/>
      <c r="K35" s="18"/>
    </row>
    <row r="36" spans="1:32" s="65" customFormat="1" ht="19.5" customHeight="1" thickBot="1" thickTop="1">
      <c r="A36" s="30" t="s">
        <v>42</v>
      </c>
      <c r="B36" s="33"/>
      <c r="C36" s="64">
        <v>11400</v>
      </c>
      <c r="D36" s="64"/>
      <c r="E36" s="125">
        <f>C36+D36</f>
        <v>11400</v>
      </c>
      <c r="F36" s="64">
        <v>10731</v>
      </c>
      <c r="G36" s="64"/>
      <c r="H36" s="66"/>
      <c r="I36" s="19"/>
      <c r="J36" s="19"/>
      <c r="K36" s="19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</row>
    <row r="37" spans="1:11" ht="19.5" customHeight="1" thickTop="1">
      <c r="A37" s="44" t="s">
        <v>45</v>
      </c>
      <c r="B37" s="62"/>
      <c r="C37" s="81"/>
      <c r="D37" s="82"/>
      <c r="E37" s="122"/>
      <c r="F37" s="81">
        <v>669</v>
      </c>
      <c r="G37" s="82"/>
      <c r="H37" s="127">
        <f aca="true" t="shared" si="2" ref="H37:H45">F37+G37</f>
        <v>669</v>
      </c>
      <c r="I37" s="18"/>
      <c r="J37" s="18"/>
      <c r="K37" s="18"/>
    </row>
    <row r="38" spans="1:11" ht="19.5" customHeight="1">
      <c r="A38" s="44" t="s">
        <v>41</v>
      </c>
      <c r="B38" s="62"/>
      <c r="C38" s="63">
        <v>1770</v>
      </c>
      <c r="D38" s="82"/>
      <c r="E38" s="117">
        <f aca="true" t="shared" si="3" ref="E38:E45">C38+D38</f>
        <v>1770</v>
      </c>
      <c r="F38" s="63">
        <v>1770</v>
      </c>
      <c r="G38" s="82"/>
      <c r="H38" s="126">
        <f t="shared" si="2"/>
        <v>1770</v>
      </c>
      <c r="I38" s="18"/>
      <c r="J38" s="18"/>
      <c r="K38" s="18"/>
    </row>
    <row r="39" spans="1:11" ht="19.5" customHeight="1">
      <c r="A39" s="43" t="s">
        <v>48</v>
      </c>
      <c r="B39" s="23"/>
      <c r="C39" s="59">
        <v>1000</v>
      </c>
      <c r="D39" s="106"/>
      <c r="E39" s="117">
        <f t="shared" si="3"/>
        <v>1000</v>
      </c>
      <c r="F39" s="59">
        <v>1195</v>
      </c>
      <c r="G39" s="106"/>
      <c r="H39" s="57">
        <f t="shared" si="2"/>
        <v>1195</v>
      </c>
      <c r="I39" s="18"/>
      <c r="J39" s="18"/>
      <c r="K39" s="18"/>
    </row>
    <row r="40" spans="1:11" ht="19.5" customHeight="1">
      <c r="A40" s="48" t="s">
        <v>49</v>
      </c>
      <c r="B40" s="32"/>
      <c r="C40" s="60">
        <v>900</v>
      </c>
      <c r="D40" s="108"/>
      <c r="E40" s="117">
        <f t="shared" si="3"/>
        <v>900</v>
      </c>
      <c r="F40" s="60">
        <v>1300</v>
      </c>
      <c r="G40" s="108"/>
      <c r="H40" s="57">
        <f t="shared" si="2"/>
        <v>1300</v>
      </c>
      <c r="I40" s="18"/>
      <c r="J40" s="18"/>
      <c r="K40" s="18"/>
    </row>
    <row r="41" spans="1:11" ht="19.5" customHeight="1">
      <c r="A41" s="48" t="s">
        <v>50</v>
      </c>
      <c r="B41" s="32"/>
      <c r="C41" s="60"/>
      <c r="D41" s="108"/>
      <c r="E41" s="117">
        <f t="shared" si="3"/>
        <v>0</v>
      </c>
      <c r="F41" s="60">
        <v>812</v>
      </c>
      <c r="G41" s="108"/>
      <c r="H41" s="57">
        <f t="shared" si="2"/>
        <v>812</v>
      </c>
      <c r="I41" s="18"/>
      <c r="J41" s="18"/>
      <c r="K41" s="18"/>
    </row>
    <row r="42" spans="1:11" ht="19.5" customHeight="1">
      <c r="A42" s="48" t="s">
        <v>51</v>
      </c>
      <c r="B42" s="32"/>
      <c r="C42" s="60"/>
      <c r="D42" s="108"/>
      <c r="E42" s="117">
        <f t="shared" si="3"/>
        <v>0</v>
      </c>
      <c r="F42" s="60">
        <v>200</v>
      </c>
      <c r="G42" s="108"/>
      <c r="H42" s="57">
        <f t="shared" si="2"/>
        <v>200</v>
      </c>
      <c r="I42" s="18"/>
      <c r="J42" s="18"/>
      <c r="K42" s="18"/>
    </row>
    <row r="43" spans="1:11" ht="19.5" customHeight="1" thickBot="1">
      <c r="A43" s="48" t="s">
        <v>40</v>
      </c>
      <c r="B43" s="32"/>
      <c r="C43" s="80">
        <f>SUM(C29-C7)</f>
        <v>0</v>
      </c>
      <c r="D43" s="109">
        <f>SUM(D29-D7)</f>
        <v>295</v>
      </c>
      <c r="E43" s="128">
        <f t="shared" si="3"/>
        <v>295</v>
      </c>
      <c r="F43" s="80">
        <f>SUM(F29-F7)</f>
        <v>0</v>
      </c>
      <c r="G43" s="109">
        <f>SUM(G29-G7)</f>
        <v>636</v>
      </c>
      <c r="H43" s="61">
        <f t="shared" si="2"/>
        <v>636</v>
      </c>
      <c r="I43" s="18"/>
      <c r="J43" s="18"/>
      <c r="K43" s="18"/>
    </row>
    <row r="44" spans="1:11" ht="19.5" customHeight="1" thickBot="1">
      <c r="A44" s="89"/>
      <c r="B44" s="90" t="s">
        <v>54</v>
      </c>
      <c r="C44" s="87"/>
      <c r="D44" s="110"/>
      <c r="E44" s="129">
        <f t="shared" si="3"/>
        <v>0</v>
      </c>
      <c r="F44" s="87"/>
      <c r="G44" s="110">
        <v>-41</v>
      </c>
      <c r="H44" s="130">
        <f t="shared" si="2"/>
        <v>-41</v>
      </c>
      <c r="I44" s="18"/>
      <c r="J44" s="18"/>
      <c r="K44" s="18"/>
    </row>
    <row r="45" spans="1:11" ht="19.5" customHeight="1" thickBot="1" thickTop="1">
      <c r="A45" s="30" t="s">
        <v>43</v>
      </c>
      <c r="B45" s="33"/>
      <c r="C45" s="88">
        <v>445</v>
      </c>
      <c r="D45" s="111"/>
      <c r="E45" s="112">
        <f t="shared" si="3"/>
        <v>445</v>
      </c>
      <c r="F45" s="88">
        <v>445</v>
      </c>
      <c r="G45" s="111">
        <v>595</v>
      </c>
      <c r="H45" s="51">
        <f t="shared" si="2"/>
        <v>1040</v>
      </c>
      <c r="I45" s="18"/>
      <c r="J45" s="18"/>
      <c r="K45" s="18"/>
    </row>
    <row r="46" spans="1:11" s="79" customFormat="1" ht="22.5" customHeight="1" thickBot="1" thickTop="1">
      <c r="A46" s="74" t="s">
        <v>55</v>
      </c>
      <c r="B46" s="75"/>
      <c r="C46" s="75"/>
      <c r="D46" s="76"/>
      <c r="E46" s="76"/>
      <c r="F46" s="76"/>
      <c r="G46" s="77"/>
      <c r="H46" s="74"/>
      <c r="I46" s="78"/>
      <c r="J46" s="78"/>
      <c r="K46" s="78"/>
    </row>
    <row r="47" spans="1:11" ht="19.5" customHeight="1" thickTop="1">
      <c r="A47" s="23"/>
      <c r="B47" s="23"/>
      <c r="C47" s="35"/>
      <c r="D47" s="35"/>
      <c r="E47" s="35"/>
      <c r="F47" s="35"/>
      <c r="G47" s="35"/>
      <c r="H47" s="35"/>
      <c r="I47" s="18"/>
      <c r="J47" s="18"/>
      <c r="K47" s="18"/>
    </row>
    <row r="48" spans="1:11" s="68" customFormat="1" ht="13.5" customHeight="1">
      <c r="A48" s="23" t="s">
        <v>59</v>
      </c>
      <c r="B48" s="23"/>
      <c r="C48" s="67"/>
      <c r="D48" s="67"/>
      <c r="E48" s="67"/>
      <c r="F48" s="67"/>
      <c r="G48" s="67"/>
      <c r="H48" s="67"/>
      <c r="I48" s="34"/>
      <c r="J48" s="34"/>
      <c r="K48" s="34"/>
    </row>
    <row r="49" spans="1:11" s="68" customFormat="1" ht="16.5" customHeight="1">
      <c r="A49" s="23" t="s">
        <v>63</v>
      </c>
      <c r="B49" s="23"/>
      <c r="C49" s="67"/>
      <c r="D49" s="67"/>
      <c r="E49" s="67"/>
      <c r="F49" s="67"/>
      <c r="G49" s="67"/>
      <c r="H49" s="67"/>
      <c r="I49" s="34"/>
      <c r="J49" s="34"/>
      <c r="K49" s="34"/>
    </row>
    <row r="50" spans="1:11" s="71" customFormat="1" ht="16.5" customHeight="1">
      <c r="A50" s="23" t="s">
        <v>64</v>
      </c>
      <c r="B50" s="69"/>
      <c r="C50" s="70"/>
      <c r="D50" s="23"/>
      <c r="E50" s="23"/>
      <c r="F50" s="69"/>
      <c r="G50" s="69"/>
      <c r="H50" s="69"/>
      <c r="I50" s="69"/>
      <c r="J50" s="69"/>
      <c r="K50" s="69"/>
    </row>
    <row r="51" spans="1:11" s="71" customFormat="1" ht="15.75">
      <c r="A51" s="69" t="s">
        <v>57</v>
      </c>
      <c r="B51" s="69"/>
      <c r="C51" s="69"/>
      <c r="D51" s="23"/>
      <c r="E51" s="23"/>
      <c r="F51" s="69"/>
      <c r="G51" s="69"/>
      <c r="H51" s="69"/>
      <c r="I51" s="69"/>
      <c r="J51" s="69"/>
      <c r="K51" s="69"/>
    </row>
    <row r="52" spans="1:11" s="71" customFormat="1" ht="16.5" customHeight="1">
      <c r="A52" s="69" t="s">
        <v>58</v>
      </c>
      <c r="B52" s="69"/>
      <c r="C52" s="69"/>
      <c r="D52" s="23"/>
      <c r="E52" s="23"/>
      <c r="F52" s="69"/>
      <c r="G52" s="69"/>
      <c r="H52" s="69"/>
      <c r="I52" s="69"/>
      <c r="J52" s="69"/>
      <c r="K52" s="69"/>
    </row>
    <row r="53" spans="1:11" s="71" customFormat="1" ht="14.25" customHeight="1">
      <c r="A53" s="69" t="s">
        <v>65</v>
      </c>
      <c r="B53" s="69"/>
      <c r="C53" s="69"/>
      <c r="D53" s="23"/>
      <c r="E53" s="23"/>
      <c r="F53" s="69"/>
      <c r="G53" s="69"/>
      <c r="H53" s="69"/>
      <c r="I53" s="69"/>
      <c r="J53" s="69"/>
      <c r="K53" s="69"/>
    </row>
    <row r="54" spans="1:11" s="71" customFormat="1" ht="15.75">
      <c r="A54" s="69" t="s">
        <v>61</v>
      </c>
      <c r="B54" s="69"/>
      <c r="C54" s="69"/>
      <c r="D54" s="23"/>
      <c r="E54" s="23"/>
      <c r="F54" s="69"/>
      <c r="G54" s="69"/>
      <c r="H54" s="69"/>
      <c r="I54" s="69"/>
      <c r="J54" s="69"/>
      <c r="K54" s="69"/>
    </row>
    <row r="55" spans="1:11" s="71" customFormat="1" ht="15.75">
      <c r="A55" s="69" t="s">
        <v>62</v>
      </c>
      <c r="B55" s="69"/>
      <c r="C55" s="69"/>
      <c r="D55" s="23"/>
      <c r="E55" s="23"/>
      <c r="F55" s="69"/>
      <c r="G55" s="69"/>
      <c r="H55" s="69"/>
      <c r="I55" s="69"/>
      <c r="J55" s="69"/>
      <c r="K55" s="69"/>
    </row>
    <row r="56" spans="1:5" s="36" customFormat="1" ht="19.5" customHeight="1">
      <c r="A56" s="4"/>
      <c r="C56" s="37"/>
      <c r="D56" s="38"/>
      <c r="E56" s="38"/>
    </row>
  </sheetData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Náměstková</cp:lastModifiedBy>
  <cp:lastPrinted>2007-02-06T15:30:00Z</cp:lastPrinted>
  <dcterms:created xsi:type="dcterms:W3CDTF">1997-01-24T11:07:25Z</dcterms:created>
  <dcterms:modified xsi:type="dcterms:W3CDTF">2007-02-06T16:04:31Z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1718337356</vt:i4>
  </property>
  <property fmtid="{D5CDD505-2E9C-101B-9397-08002B2CF9AE}" pid="3" name="_EmailSubject">
    <vt:lpwstr/>
  </property>
  <property fmtid="{D5CDD505-2E9C-101B-9397-08002B2CF9AE}" pid="4" name="_AuthorEmail">
    <vt:lpwstr>Eva.Merickova@dejvickedivadlo.cz</vt:lpwstr>
  </property>
  <property fmtid="{D5CDD505-2E9C-101B-9397-08002B2CF9AE}" pid="5" name="_AuthorEmailDisplayName">
    <vt:lpwstr>Eva Měřičková</vt:lpwstr>
  </property>
  <property fmtid="{D5CDD505-2E9C-101B-9397-08002B2CF9AE}" pid="6" name="_PreviousAdHocReviewCycleID">
    <vt:i4>-1331557472</vt:i4>
  </property>
</Properties>
</file>