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08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<sst xmlns="http://schemas.openxmlformats.org/spreadsheetml/2006/main" count="50" uniqueCount="43">
  <si>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ÚTVARY  ORGANIZACE</t>
  </si>
  <si>
    <t>N á z e v   p o l o ž k y</t>
  </si>
  <si>
    <t>NÁKLADY CELKEM</t>
  </si>
  <si>
    <t>HOSPODÁŘSKÝ VÝSLEDEK</t>
  </si>
  <si>
    <t>Vypracoval: Ing. Irena Náměstková</t>
  </si>
  <si>
    <t xml:space="preserve"> Dejvické divadlo, o.p.s., Zelená 1084/15a,160 00 Praha 6</t>
  </si>
  <si>
    <t>(tis. Kč)</t>
  </si>
  <si>
    <t>hlavní činnost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</si>
  <si>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</si>
  <si>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</si>
  <si>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</si>
  <si>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</si>
  <si>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</si>
  <si>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</si>
  <si>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</si>
  <si>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 xml:space="preserve">             - neinvestiční dotace MK ČR ze SR</t>
  </si>
  <si>
    <t>P ř í j m y   c e l k e m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</si>
  <si>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</si>
  <si>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</si>
  <si>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</si>
  <si>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</si>
  <si>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 - agentážní činnost</t>
  </si>
  <si>
    <t xml:space="preserve">             - účelová dotace MHMP</t>
  </si>
  <si>
    <t>Dotace MKČR ze SR</t>
  </si>
  <si>
    <t>Účelová dotace MHMP</t>
  </si>
  <si>
    <t>doplňková čin.</t>
  </si>
  <si>
    <t>Hospodářský výsledek  v členění na hlavní a doplňkovou činnost v roce 2007</t>
  </si>
  <si>
    <t xml:space="preserve">TRŽBY CELKEM  vč.úroků,darů,jin.ost.výn., RF </t>
  </si>
  <si>
    <t xml:space="preserve">                                                                                                   Příjmy v hlavní a tržby v doplňkové činnosti  v roce 2008</t>
  </si>
  <si>
    <r>
      <t>Jiné ost.výnosy,tržby z prodaného materiálu</t>
    </r>
    <r>
      <rPr>
        <sz val="10"/>
        <rFont val="Helvetica CE"/>
        <family val="0"/>
      </rPr>
      <t xml:space="preserve"> (1)</t>
    </r>
  </si>
  <si>
    <r>
      <t xml:space="preserve">Úroky </t>
    </r>
    <r>
      <rPr>
        <sz val="11"/>
        <rFont val="Helvetica CE"/>
        <family val="0"/>
      </rPr>
      <t>(2)</t>
    </r>
  </si>
  <si>
    <t>Úspora dotace MHMP pro r. 2009</t>
  </si>
  <si>
    <t>Úspora přísp.MČ P6 pro příští obd.</t>
  </si>
  <si>
    <t>V Praze dne:14.3.2009</t>
  </si>
  <si>
    <r>
      <t>Rezervní fond organizace</t>
    </r>
    <r>
      <rPr>
        <sz val="16"/>
        <rFont val="Helvetica CE"/>
        <family val="0"/>
      </rPr>
      <t xml:space="preserve"> </t>
    </r>
    <r>
      <rPr>
        <sz val="11"/>
        <rFont val="Helvetica CE"/>
        <family val="0"/>
      </rPr>
      <t>(4)</t>
    </r>
  </si>
  <si>
    <r>
      <t xml:space="preserve">Dary </t>
    </r>
    <r>
      <rPr>
        <sz val="11"/>
        <rFont val="Helvetica CE"/>
        <family val="0"/>
      </rPr>
      <t>(3)</t>
    </r>
  </si>
  <si>
    <t>TRŽBY CELKEM  včetně údajů v řádcích (1)-(4)</t>
  </si>
  <si>
    <t xml:space="preserve"> správy</t>
  </si>
  <si>
    <t xml:space="preserve">       Útvar </t>
  </si>
  <si>
    <t xml:space="preserve"> ROSÉNKA</t>
  </si>
  <si>
    <t xml:space="preserve">   Dejvické divadlo </t>
  </si>
  <si>
    <t xml:space="preserve">     Zkušebna DD</t>
  </si>
  <si>
    <t xml:space="preserve">  Organizace celkem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</si>
</sst>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8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  <font>
      <b/>
      <i/>
      <sz val="9"/>
      <name val="Helvetica CE"/>
      <family val="0"/>
    </font>
    <font>
      <sz val="12"/>
      <name val="Helvetica CE"/>
      <family val="0"/>
    </font>
    <font>
      <sz val="14"/>
      <name val="Helvetica CE"/>
      <family val="0"/>
    </font>
    <font>
      <b/>
      <i/>
      <sz val="14"/>
      <name val="Helvetica CE"/>
      <family val="0"/>
    </font>
    <font>
      <sz val="11"/>
      <name val="Helvetica CE"/>
      <family val="0"/>
    </font>
    <font>
      <b/>
      <sz val="22"/>
      <color indexed="48"/>
      <name val="Helvetica CE"/>
      <family val="0"/>
    </font>
    <font>
      <b/>
      <i/>
      <sz val="10"/>
      <name val="Helvetica CE"/>
      <family val="0"/>
    </font>
    <font>
      <i/>
      <sz val="18"/>
      <name val="Helvetica CE"/>
      <family val="0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/>
    </xf>
    <xf numFmtId="0" fontId="15" fillId="0" borderId="8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5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fill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 horizontal="left"/>
    </xf>
    <xf numFmtId="3" fontId="13" fillId="0" borderId="2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3" fillId="0" borderId="3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left"/>
    </xf>
    <xf numFmtId="3" fontId="14" fillId="0" borderId="34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left"/>
    </xf>
    <xf numFmtId="3" fontId="14" fillId="0" borderId="40" xfId="0" applyNumberFormat="1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left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3" fontId="14" fillId="0" borderId="49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57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48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6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3" fillId="0" borderId="68" xfId="0" applyNumberFormat="1" applyFont="1" applyBorder="1" applyAlignment="1">
      <alignment horizontal="center"/>
    </xf>
    <xf numFmtId="3" fontId="14" fillId="0" borderId="58" xfId="0" applyNumberFormat="1" applyFont="1" applyBorder="1" applyAlignment="1">
      <alignment horizontal="center"/>
    </xf>
    <xf numFmtId="3" fontId="14" fillId="0" borderId="62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13" fillId="0" borderId="70" xfId="0" applyNumberFormat="1" applyFont="1" applyBorder="1" applyAlignment="1">
      <alignment horizontal="center"/>
    </xf>
    <xf numFmtId="3" fontId="13" fillId="0" borderId="71" xfId="0" applyNumberFormat="1" applyFont="1" applyBorder="1" applyAlignment="1">
      <alignment horizontal="center"/>
    </xf>
    <xf numFmtId="3" fontId="13" fillId="0" borderId="7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73" xfId="0" applyNumberFormat="1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3" fontId="13" fillId="0" borderId="75" xfId="0" applyNumberFormat="1" applyFont="1" applyBorder="1" applyAlignment="1">
      <alignment horizontal="center"/>
    </xf>
    <xf numFmtId="3" fontId="13" fillId="0" borderId="77" xfId="0" applyNumberFormat="1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3" fontId="13" fillId="0" borderId="80" xfId="0" applyNumberFormat="1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3" fontId="14" fillId="0" borderId="32" xfId="0" applyNumberFormat="1" applyFont="1" applyBorder="1" applyAlignment="1">
      <alignment horizont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0" borderId="83" xfId="0" applyNumberFormat="1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85" xfId="0" applyFont="1" applyBorder="1" applyAlignment="1">
      <alignment/>
    </xf>
    <xf numFmtId="0" fontId="14" fillId="0" borderId="86" xfId="0" applyFont="1" applyBorder="1" applyAlignment="1">
      <alignment horizontal="center"/>
    </xf>
    <xf numFmtId="3" fontId="14" fillId="0" borderId="54" xfId="0" applyNumberFormat="1" applyFont="1" applyBorder="1" applyAlignment="1">
      <alignment horizontal="center"/>
    </xf>
    <xf numFmtId="0" fontId="14" fillId="0" borderId="87" xfId="0" applyFont="1" applyBorder="1" applyAlignment="1">
      <alignment/>
    </xf>
    <xf numFmtId="0" fontId="14" fillId="0" borderId="54" xfId="0" applyFont="1" applyBorder="1" applyAlignment="1">
      <alignment horizontal="center"/>
    </xf>
    <xf numFmtId="3" fontId="14" fillId="0" borderId="88" xfId="0" applyNumberFormat="1" applyFont="1" applyBorder="1" applyAlignment="1">
      <alignment horizontal="center"/>
    </xf>
    <xf numFmtId="3" fontId="14" fillId="0" borderId="86" xfId="0" applyNumberFormat="1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3" fontId="14" fillId="0" borderId="64" xfId="0" applyNumberFormat="1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3" fontId="27" fillId="0" borderId="81" xfId="0" applyNumberFormat="1" applyFont="1" applyBorder="1" applyAlignment="1">
      <alignment horizontal="center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tabSelected="1" workbookViewId="0" topLeftCell="E5">
      <selection activeCell="M14" sqref="M14"/>
    </sheetView>
  </sheetViews>
  <sheetFormatPr defaultColWidth="9.00390625" defaultRowHeight="12.75"/>
  <cols>
    <col min="1" max="1" width="51.125" style="1" customWidth="1"/>
    <col min="2" max="2" width="14.00390625" style="5" customWidth="1"/>
    <col min="3" max="3" width="13.75390625" style="1" customWidth="1"/>
    <col min="4" max="4" width="17.25390625" style="1" customWidth="1"/>
    <col min="5" max="5" width="14.25390625" style="1" customWidth="1"/>
    <col min="6" max="6" width="14.625" style="1" customWidth="1"/>
    <col min="7" max="7" width="13.375" style="1" customWidth="1"/>
    <col min="8" max="9" width="15.00390625" style="1" customWidth="1"/>
    <col min="10" max="10" width="16.875" style="1" customWidth="1"/>
    <col min="11" max="16384" width="10.75390625" style="1" customWidth="1"/>
  </cols>
  <sheetData>
    <row r="2" spans="1:10" s="4" customFormat="1" ht="23.25">
      <c r="A2" s="16" t="s">
        <v>5</v>
      </c>
      <c r="B2" s="18"/>
      <c r="J2" s="19"/>
    </row>
    <row r="3" ht="15">
      <c r="J3" s="26" t="s">
        <v>17</v>
      </c>
    </row>
    <row r="4" spans="1:3" s="13" customFormat="1" ht="27.75">
      <c r="A4" s="35" t="s">
        <v>28</v>
      </c>
      <c r="B4" s="14"/>
      <c r="C4" s="15"/>
    </row>
    <row r="5" ht="13.5" thickBot="1">
      <c r="J5" s="9" t="s">
        <v>6</v>
      </c>
    </row>
    <row r="6" spans="1:10" s="4" customFormat="1" ht="18.75" customHeight="1" thickTop="1">
      <c r="A6" s="40" t="s">
        <v>0</v>
      </c>
      <c r="B6" s="30" t="s">
        <v>38</v>
      </c>
      <c r="C6" s="52" t="s">
        <v>37</v>
      </c>
      <c r="D6" s="53" t="s">
        <v>39</v>
      </c>
      <c r="E6" s="54" t="s">
        <v>40</v>
      </c>
      <c r="F6" s="55"/>
      <c r="G6" s="59" t="s">
        <v>41</v>
      </c>
      <c r="H6" s="56"/>
      <c r="I6" s="57" t="s">
        <v>42</v>
      </c>
      <c r="J6" s="58"/>
    </row>
    <row r="7" spans="1:10" s="20" customFormat="1" ht="13.5" thickBot="1">
      <c r="A7" s="31" t="s">
        <v>1</v>
      </c>
      <c r="B7" s="46" t="s">
        <v>7</v>
      </c>
      <c r="C7" s="47" t="s">
        <v>25</v>
      </c>
      <c r="D7" s="48" t="s">
        <v>7</v>
      </c>
      <c r="E7" s="49" t="s">
        <v>7</v>
      </c>
      <c r="F7" s="50" t="s">
        <v>25</v>
      </c>
      <c r="G7" s="49" t="s">
        <v>7</v>
      </c>
      <c r="H7" s="50" t="s">
        <v>25</v>
      </c>
      <c r="I7" s="47" t="s">
        <v>7</v>
      </c>
      <c r="J7" s="51" t="s">
        <v>25</v>
      </c>
    </row>
    <row r="8" spans="1:14" s="24" customFormat="1" ht="21.75" customHeight="1" thickBot="1">
      <c r="A8" s="39" t="s">
        <v>9</v>
      </c>
      <c r="B8" s="60">
        <f>+B15+B17</f>
        <v>0</v>
      </c>
      <c r="C8" s="60">
        <f aca="true" t="shared" si="0" ref="C8:J8">SUM(C9:C14)</f>
        <v>0</v>
      </c>
      <c r="D8" s="61">
        <f t="shared" si="0"/>
        <v>429</v>
      </c>
      <c r="E8" s="62">
        <f t="shared" si="0"/>
        <v>9189</v>
      </c>
      <c r="F8" s="60">
        <f t="shared" si="0"/>
        <v>928</v>
      </c>
      <c r="G8" s="63">
        <f t="shared" si="0"/>
        <v>0</v>
      </c>
      <c r="H8" s="62">
        <f t="shared" si="0"/>
        <v>171</v>
      </c>
      <c r="I8" s="63">
        <f t="shared" si="0"/>
        <v>9618</v>
      </c>
      <c r="J8" s="64">
        <f t="shared" si="0"/>
        <v>1099</v>
      </c>
      <c r="K8" s="21"/>
      <c r="L8" s="22"/>
      <c r="M8" s="22"/>
      <c r="N8" s="23"/>
    </row>
    <row r="9" spans="1:10" ht="23.25">
      <c r="A9" s="36" t="s">
        <v>10</v>
      </c>
      <c r="B9" s="65"/>
      <c r="C9" s="66"/>
      <c r="D9" s="67">
        <v>285</v>
      </c>
      <c r="E9" s="68"/>
      <c r="F9" s="66"/>
      <c r="G9" s="69"/>
      <c r="H9" s="70"/>
      <c r="I9" s="66">
        <f aca="true" t="shared" si="1" ref="I9:I23">SUM(B9+D9+E9+G9)</f>
        <v>285</v>
      </c>
      <c r="J9" s="71">
        <f aca="true" t="shared" si="2" ref="J9:J23">SUM(C9+F9+H9)</f>
        <v>0</v>
      </c>
    </row>
    <row r="10" spans="1:10" ht="23.25">
      <c r="A10" s="37" t="s">
        <v>11</v>
      </c>
      <c r="B10" s="72"/>
      <c r="C10" s="73"/>
      <c r="D10" s="74">
        <v>144</v>
      </c>
      <c r="E10" s="75">
        <v>6238</v>
      </c>
      <c r="F10" s="73"/>
      <c r="G10" s="76"/>
      <c r="H10" s="77"/>
      <c r="I10" s="66">
        <f t="shared" si="1"/>
        <v>6382</v>
      </c>
      <c r="J10" s="78">
        <f t="shared" si="2"/>
        <v>0</v>
      </c>
    </row>
    <row r="11" spans="1:10" ht="23.25">
      <c r="A11" s="37" t="s">
        <v>12</v>
      </c>
      <c r="B11" s="72"/>
      <c r="C11" s="73"/>
      <c r="D11" s="74"/>
      <c r="E11" s="75">
        <v>2951</v>
      </c>
      <c r="F11" s="73"/>
      <c r="G11" s="76"/>
      <c r="H11" s="77"/>
      <c r="I11" s="66">
        <f t="shared" si="1"/>
        <v>2951</v>
      </c>
      <c r="J11" s="78">
        <f t="shared" si="2"/>
        <v>0</v>
      </c>
    </row>
    <row r="12" spans="1:10" ht="23.25">
      <c r="A12" s="37" t="s">
        <v>19</v>
      </c>
      <c r="B12" s="72"/>
      <c r="C12" s="73"/>
      <c r="D12" s="74"/>
      <c r="E12" s="75"/>
      <c r="F12" s="73">
        <v>306</v>
      </c>
      <c r="G12" s="76"/>
      <c r="H12" s="77">
        <v>171</v>
      </c>
      <c r="I12" s="66">
        <f>SUM(B12+D12+E12+G12)</f>
        <v>0</v>
      </c>
      <c r="J12" s="78">
        <f>SUM(C12+F12+H12)</f>
        <v>477</v>
      </c>
    </row>
    <row r="13" spans="1:10" ht="23.25">
      <c r="A13" s="38" t="s">
        <v>20</v>
      </c>
      <c r="B13" s="79"/>
      <c r="C13" s="80"/>
      <c r="D13" s="81"/>
      <c r="E13" s="82"/>
      <c r="F13" s="80">
        <v>618</v>
      </c>
      <c r="G13" s="83"/>
      <c r="H13" s="84"/>
      <c r="I13" s="85">
        <f>SUM(B13+D13+E13+G13)</f>
        <v>0</v>
      </c>
      <c r="J13" s="86">
        <f>SUM(C13+F13+H13)</f>
        <v>618</v>
      </c>
    </row>
    <row r="14" spans="1:10" ht="24" thickBot="1">
      <c r="A14" s="38" t="s">
        <v>21</v>
      </c>
      <c r="B14" s="79"/>
      <c r="C14" s="80"/>
      <c r="D14" s="81"/>
      <c r="E14" s="82"/>
      <c r="F14" s="80">
        <v>4</v>
      </c>
      <c r="G14" s="83"/>
      <c r="H14" s="84"/>
      <c r="I14" s="83">
        <f t="shared" si="1"/>
        <v>0</v>
      </c>
      <c r="J14" s="86">
        <f t="shared" si="2"/>
        <v>4</v>
      </c>
    </row>
    <row r="15" spans="1:10" ht="24" thickBot="1">
      <c r="A15" s="32" t="s">
        <v>29</v>
      </c>
      <c r="B15" s="60"/>
      <c r="C15" s="60"/>
      <c r="D15" s="61">
        <v>12</v>
      </c>
      <c r="E15" s="62">
        <v>6</v>
      </c>
      <c r="F15" s="60"/>
      <c r="G15" s="63"/>
      <c r="H15" s="87"/>
      <c r="I15" s="63">
        <f>SUM(B15+D15+E15+G15)</f>
        <v>18</v>
      </c>
      <c r="J15" s="64">
        <f>SUM(C15+F15+H15)</f>
        <v>0</v>
      </c>
    </row>
    <row r="16" spans="1:10" ht="24" thickBot="1">
      <c r="A16" s="41" t="s">
        <v>30</v>
      </c>
      <c r="B16" s="60">
        <v>58</v>
      </c>
      <c r="C16" s="60"/>
      <c r="D16" s="61"/>
      <c r="E16" s="62"/>
      <c r="F16" s="60"/>
      <c r="G16" s="63"/>
      <c r="H16" s="87"/>
      <c r="I16" s="63">
        <f t="shared" si="1"/>
        <v>58</v>
      </c>
      <c r="J16" s="64">
        <f t="shared" si="2"/>
        <v>0</v>
      </c>
    </row>
    <row r="17" spans="1:10" ht="24" thickBot="1">
      <c r="A17" s="41" t="s">
        <v>35</v>
      </c>
      <c r="B17" s="60"/>
      <c r="C17" s="60"/>
      <c r="D17" s="61"/>
      <c r="E17" s="62">
        <v>1948</v>
      </c>
      <c r="F17" s="60"/>
      <c r="G17" s="63"/>
      <c r="H17" s="87"/>
      <c r="I17" s="63">
        <f>SUM(B17+D17+E17+G17)</f>
        <v>1948</v>
      </c>
      <c r="J17" s="64">
        <f>SUM(C17+F17+H17)</f>
        <v>0</v>
      </c>
    </row>
    <row r="18" spans="1:10" ht="24" thickBot="1">
      <c r="A18" s="42" t="s">
        <v>34</v>
      </c>
      <c r="B18" s="88"/>
      <c r="C18" s="88"/>
      <c r="D18" s="88"/>
      <c r="E18" s="89">
        <v>66</v>
      </c>
      <c r="F18" s="90"/>
      <c r="G18" s="88"/>
      <c r="H18" s="88"/>
      <c r="I18" s="91">
        <f>SUM(B18+D18+E18+G18)</f>
        <v>66</v>
      </c>
      <c r="J18" s="92">
        <v>0</v>
      </c>
    </row>
    <row r="19" spans="1:10" ht="26.25" customHeight="1" thickBot="1" thickTop="1">
      <c r="A19" s="44" t="s">
        <v>36</v>
      </c>
      <c r="B19" s="93">
        <f>B8+B15+B16+B17</f>
        <v>58</v>
      </c>
      <c r="C19" s="94">
        <f>C8+C15+C16+C17</f>
        <v>0</v>
      </c>
      <c r="D19" s="95">
        <f>D8+D15+D16+D17</f>
        <v>441</v>
      </c>
      <c r="E19" s="96">
        <f>E8+E15+E16+E17+E18</f>
        <v>11209</v>
      </c>
      <c r="F19" s="97">
        <f>F8+F15+F16+F17</f>
        <v>928</v>
      </c>
      <c r="G19" s="98">
        <f>G8+G15+G16+G17</f>
        <v>0</v>
      </c>
      <c r="H19" s="99">
        <f>H8+H15+H16+H17</f>
        <v>171</v>
      </c>
      <c r="I19" s="98">
        <f>I8+I15+I16+I17+I18</f>
        <v>11708</v>
      </c>
      <c r="J19" s="100">
        <f>SUM(C19+F19+H19)</f>
        <v>1099</v>
      </c>
    </row>
    <row r="20" spans="1:10" ht="24.75" customHeight="1" thickBot="1" thickTop="1">
      <c r="A20" s="43" t="s">
        <v>13</v>
      </c>
      <c r="B20" s="101">
        <f>SUM(B21:B23)</f>
        <v>2426</v>
      </c>
      <c r="C20" s="101">
        <v>0</v>
      </c>
      <c r="D20" s="102">
        <f>SUM(D21:D23)</f>
        <v>592</v>
      </c>
      <c r="E20" s="103">
        <f>SUM(E21:E23)</f>
        <v>8512</v>
      </c>
      <c r="F20" s="101">
        <f>SUM(F21:F23)</f>
        <v>0</v>
      </c>
      <c r="G20" s="104">
        <f>SUM(G21:G23)</f>
        <v>478</v>
      </c>
      <c r="H20" s="105"/>
      <c r="I20" s="101">
        <f>SUM(I21:I23)</f>
        <v>12008</v>
      </c>
      <c r="J20" s="106">
        <f t="shared" si="2"/>
        <v>0</v>
      </c>
    </row>
    <row r="21" spans="1:10" ht="23.25" customHeight="1" thickTop="1">
      <c r="A21" s="36" t="s">
        <v>14</v>
      </c>
      <c r="B21" s="66">
        <v>2293</v>
      </c>
      <c r="C21" s="66"/>
      <c r="D21" s="67">
        <v>592</v>
      </c>
      <c r="E21" s="68">
        <v>1961</v>
      </c>
      <c r="F21" s="66"/>
      <c r="G21" s="69">
        <v>452</v>
      </c>
      <c r="H21" s="70"/>
      <c r="I21" s="66">
        <f t="shared" si="1"/>
        <v>5298</v>
      </c>
      <c r="J21" s="71">
        <f t="shared" si="2"/>
        <v>0</v>
      </c>
    </row>
    <row r="22" spans="1:10" ht="22.5" customHeight="1">
      <c r="A22" s="37" t="s">
        <v>22</v>
      </c>
      <c r="B22" s="66">
        <v>133</v>
      </c>
      <c r="C22" s="66"/>
      <c r="D22" s="67"/>
      <c r="E22" s="68">
        <v>4961</v>
      </c>
      <c r="F22" s="66"/>
      <c r="G22" s="107">
        <v>26</v>
      </c>
      <c r="H22" s="70"/>
      <c r="I22" s="66">
        <f t="shared" si="1"/>
        <v>5120</v>
      </c>
      <c r="J22" s="108">
        <v>0</v>
      </c>
    </row>
    <row r="23" spans="1:10" ht="23.25" customHeight="1" thickBot="1">
      <c r="A23" s="37" t="s">
        <v>15</v>
      </c>
      <c r="B23" s="72"/>
      <c r="C23" s="73"/>
      <c r="D23" s="74"/>
      <c r="E23" s="75">
        <v>1590</v>
      </c>
      <c r="F23" s="73"/>
      <c r="G23" s="109"/>
      <c r="H23" s="77"/>
      <c r="I23" s="85">
        <f t="shared" si="1"/>
        <v>1590</v>
      </c>
      <c r="J23" s="86">
        <f t="shared" si="2"/>
        <v>0</v>
      </c>
    </row>
    <row r="24" spans="1:10" s="2" customFormat="1" ht="24" customHeight="1" thickBot="1">
      <c r="A24" s="45" t="s">
        <v>16</v>
      </c>
      <c r="B24" s="88">
        <f>SUM(B19+B20)</f>
        <v>2484</v>
      </c>
      <c r="C24" s="110">
        <f>SUM(C19+C20)</f>
        <v>0</v>
      </c>
      <c r="D24" s="111">
        <f>SUM(D19+D20)</f>
        <v>1033</v>
      </c>
      <c r="E24" s="88">
        <f>SUM(E19+E20)</f>
        <v>19721</v>
      </c>
      <c r="F24" s="90">
        <f>SUM(F8+F16+F20)</f>
        <v>928</v>
      </c>
      <c r="G24" s="112">
        <f>SUM(G8+G16+G20)</f>
        <v>478</v>
      </c>
      <c r="H24" s="88">
        <f>SUM(H19+H20)</f>
        <v>171</v>
      </c>
      <c r="I24" s="112">
        <f>SUM(I19+I20)</f>
        <v>23716</v>
      </c>
      <c r="J24" s="92">
        <f>SUM(J8+J15+J16+J20)</f>
        <v>1099</v>
      </c>
    </row>
    <row r="25" spans="2:10" ht="24" thickTop="1">
      <c r="B25" s="12"/>
      <c r="C25" s="17"/>
      <c r="D25" s="17"/>
      <c r="E25" s="17"/>
      <c r="F25" s="17"/>
      <c r="G25" s="17"/>
      <c r="H25" s="113"/>
      <c r="I25" s="114"/>
      <c r="J25" s="115"/>
    </row>
    <row r="26" spans="2:10" ht="23.25">
      <c r="B26" s="12"/>
      <c r="C26" s="17"/>
      <c r="D26" s="17"/>
      <c r="E26" s="17"/>
      <c r="F26" s="17"/>
      <c r="G26" s="17"/>
      <c r="H26" s="17"/>
      <c r="I26" s="17"/>
      <c r="J26" s="17"/>
    </row>
    <row r="27" spans="1:2" s="17" customFormat="1" ht="23.25">
      <c r="A27" s="16" t="s">
        <v>26</v>
      </c>
      <c r="B27" s="12"/>
    </row>
    <row r="28" spans="2:10" ht="9.75" customHeight="1" thickBot="1">
      <c r="B28" s="12"/>
      <c r="C28" s="17"/>
      <c r="D28" s="17"/>
      <c r="E28" s="17"/>
      <c r="F28" s="17"/>
      <c r="G28" s="17"/>
      <c r="H28" s="17"/>
      <c r="I28" s="17"/>
      <c r="J28" s="17"/>
    </row>
    <row r="29" spans="1:11" s="7" customFormat="1" ht="20.25" customHeight="1" thickBot="1" thickTop="1">
      <c r="A29" s="34" t="s">
        <v>2</v>
      </c>
      <c r="B29" s="116">
        <v>2897</v>
      </c>
      <c r="C29" s="117">
        <v>84</v>
      </c>
      <c r="D29" s="118">
        <v>1033</v>
      </c>
      <c r="E29" s="116">
        <v>19721</v>
      </c>
      <c r="F29" s="119">
        <v>336</v>
      </c>
      <c r="G29" s="117">
        <v>478</v>
      </c>
      <c r="H29" s="119">
        <v>266</v>
      </c>
      <c r="I29" s="120">
        <f>SUM(B29+D29+E29+G29)</f>
        <v>24129</v>
      </c>
      <c r="J29" s="121">
        <f>SUM(C29+F29+H29)</f>
        <v>686</v>
      </c>
      <c r="K29" s="8"/>
    </row>
    <row r="30" spans="1:10" s="2" customFormat="1" ht="23.25" customHeight="1" thickBot="1">
      <c r="A30" s="33" t="s">
        <v>27</v>
      </c>
      <c r="B30" s="122">
        <v>58</v>
      </c>
      <c r="C30" s="123">
        <v>0</v>
      </c>
      <c r="D30" s="124">
        <v>441</v>
      </c>
      <c r="E30" s="95">
        <v>11209</v>
      </c>
      <c r="F30" s="125">
        <v>928</v>
      </c>
      <c r="G30" s="123">
        <v>0</v>
      </c>
      <c r="H30" s="125">
        <v>171</v>
      </c>
      <c r="I30" s="93">
        <f>SUM(B30+D30+E30+G30)</f>
        <v>11708</v>
      </c>
      <c r="J30" s="126">
        <f>SUM(C30+F30+H30)</f>
        <v>1099</v>
      </c>
    </row>
    <row r="31" spans="1:10" ht="24.75" customHeight="1" thickBot="1" thickTop="1">
      <c r="A31" s="25" t="s">
        <v>18</v>
      </c>
      <c r="B31" s="127">
        <f aca="true" t="shared" si="3" ref="B31:J31">SUM(B30-B29)</f>
        <v>-2839</v>
      </c>
      <c r="C31" s="128">
        <f t="shared" si="3"/>
        <v>-84</v>
      </c>
      <c r="D31" s="128">
        <f t="shared" si="3"/>
        <v>-592</v>
      </c>
      <c r="E31" s="128">
        <f t="shared" si="3"/>
        <v>-8512</v>
      </c>
      <c r="F31" s="128">
        <f t="shared" si="3"/>
        <v>592</v>
      </c>
      <c r="G31" s="128">
        <f t="shared" si="3"/>
        <v>-478</v>
      </c>
      <c r="H31" s="128">
        <f t="shared" si="3"/>
        <v>-95</v>
      </c>
      <c r="I31" s="128">
        <f t="shared" si="3"/>
        <v>-12421</v>
      </c>
      <c r="J31" s="127">
        <f t="shared" si="3"/>
        <v>413</v>
      </c>
    </row>
    <row r="32" spans="1:10" ht="22.5" customHeight="1" thickBot="1" thickTop="1">
      <c r="A32" s="27" t="s">
        <v>8</v>
      </c>
      <c r="B32" s="129">
        <v>2293</v>
      </c>
      <c r="C32" s="130"/>
      <c r="D32" s="131">
        <v>592</v>
      </c>
      <c r="E32" s="132">
        <v>1961</v>
      </c>
      <c r="F32" s="133"/>
      <c r="G32" s="134">
        <v>452</v>
      </c>
      <c r="H32" s="133"/>
      <c r="I32" s="135">
        <f>SUM(B32+D32+E32+G32)</f>
        <v>5298</v>
      </c>
      <c r="J32" s="136"/>
    </row>
    <row r="33" spans="1:10" ht="23.25" customHeight="1" thickBot="1">
      <c r="A33" s="28" t="s">
        <v>24</v>
      </c>
      <c r="B33" s="137">
        <v>133</v>
      </c>
      <c r="C33" s="138"/>
      <c r="D33" s="139"/>
      <c r="E33" s="140">
        <v>4961</v>
      </c>
      <c r="F33" s="141"/>
      <c r="G33" s="142">
        <v>26</v>
      </c>
      <c r="H33" s="141"/>
      <c r="I33" s="135">
        <f>SUM(B33+D33+E33+G33)</f>
        <v>5120</v>
      </c>
      <c r="J33" s="143"/>
    </row>
    <row r="34" spans="1:10" ht="22.5" customHeight="1" thickBot="1">
      <c r="A34" s="29" t="s">
        <v>23</v>
      </c>
      <c r="B34" s="137"/>
      <c r="C34" s="138"/>
      <c r="D34" s="139"/>
      <c r="E34" s="140">
        <v>1590</v>
      </c>
      <c r="F34" s="141"/>
      <c r="G34" s="142"/>
      <c r="H34" s="141"/>
      <c r="I34" s="144">
        <f>SUM(B34+D34+E34+G34)</f>
        <v>1590</v>
      </c>
      <c r="J34" s="143"/>
    </row>
    <row r="35" spans="1:10" ht="24.75" thickBot="1" thickTop="1">
      <c r="A35" s="25" t="s">
        <v>3</v>
      </c>
      <c r="B35" s="145">
        <v>-413</v>
      </c>
      <c r="C35" s="146">
        <v>-84</v>
      </c>
      <c r="D35" s="147">
        <v>0</v>
      </c>
      <c r="E35" s="148">
        <f>E31+E32+E33+E34</f>
        <v>0</v>
      </c>
      <c r="F35" s="149">
        <v>592</v>
      </c>
      <c r="G35" s="148">
        <v>0</v>
      </c>
      <c r="H35" s="149">
        <v>-95</v>
      </c>
      <c r="I35" s="150">
        <f>I31+I32+I33+I34</f>
        <v>-413</v>
      </c>
      <c r="J35" s="151">
        <f>C35+F35+H35</f>
        <v>413</v>
      </c>
    </row>
    <row r="36" spans="1:10" ht="24.75" thickBot="1" thickTop="1">
      <c r="A36" s="25" t="s">
        <v>31</v>
      </c>
      <c r="B36" s="145"/>
      <c r="C36" s="149"/>
      <c r="D36" s="149"/>
      <c r="E36" s="149"/>
      <c r="F36" s="149"/>
      <c r="G36" s="149"/>
      <c r="H36" s="149"/>
      <c r="I36" s="152">
        <v>831</v>
      </c>
      <c r="J36" s="151"/>
    </row>
    <row r="37" spans="1:10" ht="24.75" thickBot="1" thickTop="1">
      <c r="A37" s="25" t="s">
        <v>32</v>
      </c>
      <c r="B37" s="145"/>
      <c r="C37" s="149"/>
      <c r="D37" s="149"/>
      <c r="E37" s="103"/>
      <c r="F37" s="149"/>
      <c r="G37" s="149"/>
      <c r="H37" s="149"/>
      <c r="I37" s="152">
        <v>2865</v>
      </c>
      <c r="J37" s="151"/>
    </row>
    <row r="38" ht="21.75" customHeight="1" thickTop="1"/>
    <row r="39" spans="1:11" ht="12">
      <c r="A39" s="3"/>
      <c r="B39" s="6"/>
      <c r="C39" s="3"/>
      <c r="D39" s="3"/>
      <c r="E39" s="3"/>
      <c r="F39" s="3"/>
      <c r="G39" s="3"/>
      <c r="H39" s="3"/>
      <c r="I39" s="3"/>
      <c r="J39" s="3"/>
      <c r="K39" s="3"/>
    </row>
    <row r="40" spans="1:11" ht="12">
      <c r="A40" s="3"/>
      <c r="B40" s="6"/>
      <c r="C40" s="3"/>
      <c r="D40" s="3"/>
      <c r="E40" s="3"/>
      <c r="F40" s="3"/>
      <c r="G40" s="3"/>
      <c r="H40" s="3"/>
      <c r="I40" s="3"/>
      <c r="J40" s="3"/>
      <c r="K40" s="3"/>
    </row>
    <row r="44" spans="1:2" s="9" customFormat="1" ht="12.75">
      <c r="A44" s="9" t="s">
        <v>4</v>
      </c>
      <c r="B44" s="10"/>
    </row>
    <row r="45" spans="1:2" s="9" customFormat="1" ht="12.75">
      <c r="A45" s="11" t="s">
        <v>33</v>
      </c>
      <c r="B45" s="10"/>
    </row>
  </sheetData>
  <printOptions horizontalCentered="1"/>
  <pageMargins left="0.3937007874015748" right="0.3937007874015748" top="0.984251968503937" bottom="0.984251968503937" header="0.4921259845" footer="0.4921259845"/>
  <pageSetup fitToHeight="1" fitToWidth="1" horizontalDpi="120" verticalDpi="12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Irena Náměstková</cp:lastModifiedBy>
  <cp:lastPrinted>2009-03-04T11:55:00Z</cp:lastPrinted>
  <dcterms:created xsi:type="dcterms:W3CDTF">2000-07-12T21:35:06Z</dcterms:created>
  <dcterms:modified xsi:type="dcterms:W3CDTF">2009-03-04T12:02:44Z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-2019703797</vt:i4>
  </property>
  <property fmtid="{D5CDD505-2E9C-101B-9397-08002B2CF9AE}" pid="3" name="_EmailSubject">
    <vt:lpwstr>výroční zpráva na web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1875326817</vt:i4>
  </property>
</Properties>
</file>