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405" windowWidth="9720" windowHeight="7320" activeTab="0"/>
  </bookViews>
  <sheets>
    <sheet name="příjmy2011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<sst xmlns="http://schemas.openxmlformats.org/spreadsheetml/2006/main" count="48" uniqueCount="41">
  <si>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ÚTVARY  ORGANIZACE</t>
  </si>
  <si>
    <t>N á z e v   p o l o ž k y</t>
  </si>
  <si>
    <t>NÁKLADY CELKEM</t>
  </si>
  <si>
    <t>HOSPODÁŘSKÝ VÝSLEDEK</t>
  </si>
  <si>
    <t>Vypracoval: Ing. Irena Náměstková</t>
  </si>
  <si>
    <t xml:space="preserve"> Dejvické divadlo, o.p.s., Zelená 1084/15a,160 00 Praha 6</t>
  </si>
  <si>
    <t>(tis. Kč)</t>
  </si>
  <si>
    <t>hlavní činnost</t>
  </si>
  <si>
    <t xml:space="preserve"> Příspěvek Městské části Praha 6</t>
  </si>
  <si>
    <t>Tržby celkem</t>
  </si>
  <si>
    <t>z toho:  - kurzovné- Rosénka</t>
  </si>
  <si>
    <t xml:space="preserve">              - vstupné</t>
  </si>
  <si>
    <t xml:space="preserve">              - za zájezdová vystoupení</t>
  </si>
  <si>
    <t>Příspěvky z veřejných zdrojů celkem</t>
  </si>
  <si>
    <t>z toho : - příspěvek Městské části Praha 6</t>
  </si>
  <si>
    <t xml:space="preserve">             - neinvestiční dotace MK ČR ze SR</t>
  </si>
  <si>
    <t>P ř í j m y   c e l k e m</t>
  </si>
  <si>
    <t>tab.č.2 b</t>
  </si>
  <si>
    <t>Výsledný rozdíl</t>
  </si>
  <si>
    <t xml:space="preserve">              - pronájmy a ostatní služby</t>
  </si>
  <si>
    <t xml:space="preserve">              - reklama</t>
  </si>
  <si>
    <t xml:space="preserve">             - účelová dotace MHMP</t>
  </si>
  <si>
    <t>Dotace MKČR ze SR</t>
  </si>
  <si>
    <t>Účelová dotace MHMP</t>
  </si>
  <si>
    <t>doplňková čin.</t>
  </si>
  <si>
    <t xml:space="preserve">TRŽBY CELKEM  vč.úroků,darů,jin.ost.výn., RF </t>
  </si>
  <si>
    <t xml:space="preserve"> správy</t>
  </si>
  <si>
    <t xml:space="preserve">       Útvar </t>
  </si>
  <si>
    <t xml:space="preserve"> ROSÉNKA</t>
  </si>
  <si>
    <t xml:space="preserve">   Dejvické divadlo </t>
  </si>
  <si>
    <t xml:space="preserve">     Zkušebna DD</t>
  </si>
  <si>
    <t xml:space="preserve">  Organizace celkem</t>
  </si>
  <si>
    <t>Úroky</t>
  </si>
  <si>
    <t>Dary</t>
  </si>
  <si>
    <t xml:space="preserve">              - ostatní související služby (šatna,programy)</t>
  </si>
  <si>
    <t xml:space="preserve">                                                                                                   Příjmy v hlavní a tržby v doplňkové činnosti  v roce 2011</t>
  </si>
  <si>
    <t>V Praze dne:  7.3.2012</t>
  </si>
  <si>
    <t>Hospodářský výsledek  v členění na hlavní a doplňkovou činnost v roce 2011</t>
  </si>
  <si>
    <t xml:space="preserve">Jiné ost.výnosy - plnění pojišťovny </t>
  </si>
  <si>
    <r>
      <t>Rezervní fond organizace</t>
    </r>
    <r>
      <rPr>
        <sz val="16"/>
        <rFont val="Helvetica CE"/>
        <family val="0"/>
      </rPr>
      <t xml:space="preserve"> </t>
    </r>
  </si>
  <si>
    <t>TRŽBY CELKEM  včetně ost.výn.,darů,úroků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</si>
</sst>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6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sz val="10"/>
      <name val="Helvetica CE"/>
      <family val="0"/>
    </font>
    <font>
      <sz val="9"/>
      <name val="Helvetic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4"/>
      <name val="Helvetica CE"/>
      <family val="0"/>
    </font>
    <font>
      <b/>
      <sz val="12"/>
      <name val="Helvetica CE"/>
      <family val="0"/>
    </font>
    <font>
      <sz val="10"/>
      <name val="Helvetica CE"/>
      <family val="0"/>
    </font>
    <font>
      <b/>
      <sz val="18"/>
      <name val="Helvetica CE"/>
      <family val="0"/>
    </font>
    <font>
      <sz val="18"/>
      <name val="Helvetica CE"/>
      <family val="0"/>
    </font>
    <font>
      <b/>
      <sz val="16"/>
      <name val="Helvetica CE"/>
      <family val="0"/>
    </font>
    <font>
      <sz val="16"/>
      <name val="Helvetica CE"/>
      <family val="0"/>
    </font>
    <font>
      <b/>
      <sz val="20"/>
      <name val="Helvetica CE"/>
      <family val="0"/>
    </font>
    <font>
      <sz val="20"/>
      <name val="Helvetica CE"/>
      <family val="0"/>
    </font>
    <font>
      <b/>
      <sz val="20"/>
      <name val="Geneva CE"/>
      <family val="0"/>
    </font>
    <font>
      <b/>
      <i/>
      <sz val="9"/>
      <name val="Helvetica CE"/>
      <family val="0"/>
    </font>
    <font>
      <sz val="12"/>
      <name val="Helvetica CE"/>
      <family val="0"/>
    </font>
    <font>
      <sz val="14"/>
      <name val="Helvetica CE"/>
      <family val="0"/>
    </font>
    <font>
      <b/>
      <i/>
      <sz val="14"/>
      <name val="Helvetica CE"/>
      <family val="0"/>
    </font>
    <font>
      <b/>
      <sz val="22"/>
      <color indexed="48"/>
      <name val="Helvetica CE"/>
      <family val="0"/>
    </font>
    <font>
      <b/>
      <i/>
      <sz val="10"/>
      <name val="Helvetica CE"/>
      <family val="0"/>
    </font>
  </fonts>
  <fills count="2">
    <fill>
      <patternFill/>
    </fill>
    <fill>
      <patternFill patternType="gray125"/>
    </fill>
  </fills>
  <borders count="8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>
        <color indexed="63"/>
      </right>
      <top style="medium"/>
      <bottom style="thick"/>
    </border>
    <border>
      <left style="thick"/>
      <right style="medium"/>
      <top style="thick"/>
      <bottom style="thick"/>
    </border>
    <border>
      <left style="thick"/>
      <right style="medium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20" fillId="0" borderId="0" xfId="0" applyFont="1" applyAlignment="1">
      <alignment/>
    </xf>
    <xf numFmtId="3" fontId="10" fillId="0" borderId="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2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8" xfId="0" applyFont="1" applyBorder="1" applyAlignment="1">
      <alignment/>
    </xf>
    <xf numFmtId="0" fontId="24" fillId="0" borderId="0" xfId="0" applyFont="1" applyAlignment="1">
      <alignment horizontal="center"/>
    </xf>
    <xf numFmtId="0" fontId="21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6" xfId="0" applyFont="1" applyBorder="1" applyAlignment="1">
      <alignment/>
    </xf>
    <xf numFmtId="0" fontId="15" fillId="0" borderId="7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4" xfId="0" applyFont="1" applyBorder="1" applyAlignment="1">
      <alignment/>
    </xf>
    <xf numFmtId="0" fontId="25" fillId="0" borderId="15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fill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 horizontal="left"/>
    </xf>
    <xf numFmtId="3" fontId="13" fillId="0" borderId="28" xfId="0" applyNumberFormat="1" applyFont="1" applyBorder="1" applyAlignment="1">
      <alignment horizontal="center"/>
    </xf>
    <xf numFmtId="3" fontId="13" fillId="0" borderId="29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31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left"/>
    </xf>
    <xf numFmtId="3" fontId="14" fillId="0" borderId="33" xfId="0" applyNumberFormat="1" applyFont="1" applyBorder="1" applyAlignment="1">
      <alignment horizontal="center"/>
    </xf>
    <xf numFmtId="3" fontId="14" fillId="0" borderId="34" xfId="0" applyNumberFormat="1" applyFont="1" applyBorder="1" applyAlignment="1">
      <alignment horizontal="center"/>
    </xf>
    <xf numFmtId="3" fontId="14" fillId="0" borderId="35" xfId="0" applyNumberFormat="1" applyFont="1" applyBorder="1" applyAlignment="1">
      <alignment horizontal="center"/>
    </xf>
    <xf numFmtId="3" fontId="14" fillId="0" borderId="36" xfId="0" applyNumberFormat="1" applyFont="1" applyBorder="1" applyAlignment="1">
      <alignment horizontal="center"/>
    </xf>
    <xf numFmtId="3" fontId="14" fillId="0" borderId="37" xfId="0" applyNumberFormat="1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3" fontId="14" fillId="0" borderId="39" xfId="0" applyNumberFormat="1" applyFont="1" applyBorder="1" applyAlignment="1">
      <alignment horizontal="left"/>
    </xf>
    <xf numFmtId="3" fontId="14" fillId="0" borderId="39" xfId="0" applyNumberFormat="1" applyFont="1" applyBorder="1" applyAlignment="1">
      <alignment horizontal="center"/>
    </xf>
    <xf numFmtId="3" fontId="14" fillId="0" borderId="40" xfId="0" applyNumberFormat="1" applyFont="1" applyBorder="1" applyAlignment="1">
      <alignment horizontal="center"/>
    </xf>
    <xf numFmtId="3" fontId="14" fillId="0" borderId="41" xfId="0" applyNumberFormat="1" applyFont="1" applyBorder="1" applyAlignment="1">
      <alignment horizontal="center"/>
    </xf>
    <xf numFmtId="3" fontId="14" fillId="0" borderId="42" xfId="0" applyNumberFormat="1" applyFont="1" applyBorder="1" applyAlignment="1">
      <alignment horizontal="center"/>
    </xf>
    <xf numFmtId="3" fontId="14" fillId="0" borderId="43" xfId="0" applyNumberFormat="1" applyFont="1" applyBorder="1" applyAlignment="1">
      <alignment horizontal="center"/>
    </xf>
    <xf numFmtId="3" fontId="14" fillId="0" borderId="44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left"/>
    </xf>
    <xf numFmtId="3" fontId="14" fillId="0" borderId="15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45" xfId="0" applyNumberFormat="1" applyFont="1" applyBorder="1" applyAlignment="1">
      <alignment horizontal="center"/>
    </xf>
    <xf numFmtId="3" fontId="14" fillId="0" borderId="46" xfId="0" applyNumberFormat="1" applyFont="1" applyBorder="1" applyAlignment="1">
      <alignment horizontal="center"/>
    </xf>
    <xf numFmtId="3" fontId="14" fillId="0" borderId="47" xfId="0" applyNumberFormat="1" applyFont="1" applyBorder="1" applyAlignment="1">
      <alignment horizontal="center"/>
    </xf>
    <xf numFmtId="3" fontId="14" fillId="0" borderId="48" xfId="0" applyNumberFormat="1" applyFont="1" applyBorder="1" applyAlignment="1">
      <alignment horizontal="center"/>
    </xf>
    <xf numFmtId="3" fontId="13" fillId="0" borderId="49" xfId="0" applyNumberFormat="1" applyFont="1" applyBorder="1" applyAlignment="1">
      <alignment horizontal="center"/>
    </xf>
    <xf numFmtId="3" fontId="13" fillId="0" borderId="50" xfId="0" applyNumberFormat="1" applyFont="1" applyBorder="1" applyAlignment="1">
      <alignment horizontal="center"/>
    </xf>
    <xf numFmtId="3" fontId="13" fillId="0" borderId="51" xfId="0" applyNumberFormat="1" applyFont="1" applyBorder="1" applyAlignment="1">
      <alignment horizontal="center"/>
    </xf>
    <xf numFmtId="3" fontId="13" fillId="0" borderId="52" xfId="0" applyNumberFormat="1" applyFont="1" applyBorder="1" applyAlignment="1">
      <alignment horizontal="center"/>
    </xf>
    <xf numFmtId="3" fontId="13" fillId="0" borderId="53" xfId="0" applyNumberFormat="1" applyFont="1" applyBorder="1" applyAlignment="1">
      <alignment horizontal="center"/>
    </xf>
    <xf numFmtId="3" fontId="13" fillId="0" borderId="54" xfId="0" applyNumberFormat="1" applyFont="1" applyBorder="1" applyAlignment="1">
      <alignment horizontal="center"/>
    </xf>
    <xf numFmtId="3" fontId="13" fillId="0" borderId="55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 horizontal="center"/>
    </xf>
    <xf numFmtId="3" fontId="13" fillId="0" borderId="57" xfId="0" applyNumberFormat="1" applyFont="1" applyBorder="1" applyAlignment="1">
      <alignment horizontal="center"/>
    </xf>
    <xf numFmtId="3" fontId="13" fillId="0" borderId="58" xfId="0" applyNumberFormat="1" applyFont="1" applyBorder="1" applyAlignment="1">
      <alignment horizontal="center"/>
    </xf>
    <xf numFmtId="3" fontId="13" fillId="0" borderId="47" xfId="0" applyNumberFormat="1" applyFont="1" applyBorder="1" applyAlignment="1">
      <alignment horizontal="center"/>
    </xf>
    <xf numFmtId="3" fontId="13" fillId="0" borderId="59" xfId="0" applyNumberFormat="1" applyFont="1" applyBorder="1" applyAlignment="1">
      <alignment horizontal="center"/>
    </xf>
    <xf numFmtId="3" fontId="13" fillId="0" borderId="60" xfId="0" applyNumberFormat="1" applyFont="1" applyBorder="1" applyAlignment="1">
      <alignment horizontal="center"/>
    </xf>
    <xf numFmtId="3" fontId="13" fillId="0" borderId="61" xfId="0" applyNumberFormat="1" applyFont="1" applyBorder="1" applyAlignment="1">
      <alignment horizontal="center"/>
    </xf>
    <xf numFmtId="3" fontId="13" fillId="0" borderId="62" xfId="0" applyNumberFormat="1" applyFont="1" applyBorder="1" applyAlignment="1">
      <alignment horizontal="center"/>
    </xf>
    <xf numFmtId="3" fontId="13" fillId="0" borderId="63" xfId="0" applyNumberFormat="1" applyFont="1" applyBorder="1" applyAlignment="1">
      <alignment horizontal="center"/>
    </xf>
    <xf numFmtId="3" fontId="13" fillId="0" borderId="64" xfId="0" applyNumberFormat="1" applyFont="1" applyBorder="1" applyAlignment="1">
      <alignment horizontal="center"/>
    </xf>
    <xf numFmtId="3" fontId="13" fillId="0" borderId="65" xfId="0" applyNumberFormat="1" applyFont="1" applyBorder="1" applyAlignment="1">
      <alignment horizontal="center"/>
    </xf>
    <xf numFmtId="3" fontId="13" fillId="0" borderId="66" xfId="0" applyNumberFormat="1" applyFont="1" applyBorder="1" applyAlignment="1">
      <alignment horizontal="center"/>
    </xf>
    <xf numFmtId="3" fontId="13" fillId="0" borderId="67" xfId="0" applyNumberFormat="1" applyFont="1" applyBorder="1" applyAlignment="1">
      <alignment horizontal="center"/>
    </xf>
    <xf numFmtId="3" fontId="14" fillId="0" borderId="57" xfId="0" applyNumberFormat="1" applyFont="1" applyBorder="1" applyAlignment="1">
      <alignment horizontal="center"/>
    </xf>
    <xf numFmtId="3" fontId="14" fillId="0" borderId="61" xfId="0" applyNumberFormat="1" applyFont="1" applyBorder="1" applyAlignment="1">
      <alignment horizontal="center"/>
    </xf>
    <xf numFmtId="3" fontId="14" fillId="0" borderId="68" xfId="0" applyNumberFormat="1" applyFont="1" applyBorder="1" applyAlignment="1">
      <alignment horizontal="center"/>
    </xf>
    <xf numFmtId="3" fontId="13" fillId="0" borderId="69" xfId="0" applyNumberFormat="1" applyFont="1" applyBorder="1" applyAlignment="1">
      <alignment horizontal="center"/>
    </xf>
    <xf numFmtId="3" fontId="13" fillId="0" borderId="70" xfId="0" applyNumberFormat="1" applyFont="1" applyBorder="1" applyAlignment="1">
      <alignment horizontal="center"/>
    </xf>
    <xf numFmtId="3" fontId="13" fillId="0" borderId="71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3" fillId="0" borderId="72" xfId="0" applyNumberFormat="1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3" fontId="13" fillId="0" borderId="74" xfId="0" applyNumberFormat="1" applyFont="1" applyBorder="1" applyAlignment="1">
      <alignment horizontal="center"/>
    </xf>
    <xf numFmtId="3" fontId="13" fillId="0" borderId="76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3" fontId="13" fillId="0" borderId="79" xfId="0" applyNumberFormat="1" applyFont="1" applyBorder="1" applyAlignment="1">
      <alignment horizontal="center"/>
    </xf>
    <xf numFmtId="0" fontId="13" fillId="0" borderId="8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 horizontal="center"/>
    </xf>
    <xf numFmtId="3" fontId="14" fillId="0" borderId="31" xfId="0" applyNumberFormat="1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3" fontId="14" fillId="0" borderId="29" xfId="0" applyNumberFormat="1" applyFont="1" applyBorder="1" applyAlignment="1">
      <alignment horizontal="center"/>
    </xf>
    <xf numFmtId="3" fontId="14" fillId="0" borderId="82" xfId="0" applyNumberFormat="1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14" fillId="0" borderId="84" xfId="0" applyFont="1" applyBorder="1" applyAlignment="1">
      <alignment/>
    </xf>
    <xf numFmtId="0" fontId="14" fillId="0" borderId="85" xfId="0" applyFont="1" applyBorder="1" applyAlignment="1">
      <alignment horizontal="center"/>
    </xf>
    <xf numFmtId="3" fontId="14" fillId="0" borderId="53" xfId="0" applyNumberFormat="1" applyFont="1" applyBorder="1" applyAlignment="1">
      <alignment horizontal="center"/>
    </xf>
    <xf numFmtId="0" fontId="14" fillId="0" borderId="86" xfId="0" applyFont="1" applyBorder="1" applyAlignment="1">
      <alignment/>
    </xf>
    <xf numFmtId="0" fontId="14" fillId="0" borderId="53" xfId="0" applyFont="1" applyBorder="1" applyAlignment="1">
      <alignment horizontal="center"/>
    </xf>
    <xf numFmtId="3" fontId="14" fillId="0" borderId="87" xfId="0" applyNumberFormat="1" applyFont="1" applyBorder="1" applyAlignment="1">
      <alignment horizontal="center"/>
    </xf>
    <xf numFmtId="3" fontId="14" fillId="0" borderId="85" xfId="0" applyNumberFormat="1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3" fontId="14" fillId="0" borderId="63" xfId="0" applyNumberFormat="1" applyFont="1" applyBorder="1" applyAlignment="1">
      <alignment horizontal="center"/>
    </xf>
    <xf numFmtId="0" fontId="14" fillId="0" borderId="86" xfId="0" applyFont="1" applyBorder="1" applyAlignment="1">
      <alignment horizontal="center"/>
    </xf>
    <xf numFmtId="0" fontId="11" fillId="0" borderId="1" xfId="0" applyFont="1" applyBorder="1" applyAlignment="1">
      <alignment horizontal="left"/>
    </xf>
  </cellXfs>
  <cellStyles count="6">
    <cellStyle name="Normal" xfId="0"/>
    <cellStyle name="Comma" xfId="15"/>
    <cellStyle name="Hyperlink" xfId="16"/>
    <cellStyle name="Currency" xfId="17"/>
    <cellStyle name="Percent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3"/>
  <sheetViews>
    <sheetView tabSelected="1" workbookViewId="0" topLeftCell="C1">
      <selection activeCell="F18" sqref="F18"/>
    </sheetView>
  </sheetViews>
  <sheetFormatPr defaultColWidth="9.00390625" defaultRowHeight="12.75"/>
  <cols>
    <col min="1" max="1" width="51.125" style="1" customWidth="1"/>
    <col min="2" max="2" width="14.00390625" style="5" customWidth="1"/>
    <col min="3" max="3" width="13.75390625" style="1" customWidth="1"/>
    <col min="4" max="4" width="17.25390625" style="1" customWidth="1"/>
    <col min="5" max="5" width="14.25390625" style="1" customWidth="1"/>
    <col min="6" max="6" width="14.625" style="1" customWidth="1"/>
    <col min="7" max="7" width="13.375" style="1" customWidth="1"/>
    <col min="8" max="9" width="15.00390625" style="1" customWidth="1"/>
    <col min="10" max="10" width="16.875" style="1" customWidth="1"/>
    <col min="11" max="16384" width="10.75390625" style="1" customWidth="1"/>
  </cols>
  <sheetData>
    <row r="2" spans="1:10" s="4" customFormat="1" ht="23.25">
      <c r="A2" s="16" t="s">
        <v>5</v>
      </c>
      <c r="B2" s="18"/>
      <c r="J2" s="19"/>
    </row>
    <row r="3" ht="15">
      <c r="J3" s="26" t="s">
        <v>17</v>
      </c>
    </row>
    <row r="4" spans="1:3" s="13" customFormat="1" ht="27.75">
      <c r="A4" s="34" t="s">
        <v>35</v>
      </c>
      <c r="B4" s="14"/>
      <c r="C4" s="15"/>
    </row>
    <row r="5" ht="13.5" thickBot="1">
      <c r="J5" s="9" t="s">
        <v>6</v>
      </c>
    </row>
    <row r="6" spans="1:10" s="4" customFormat="1" ht="18.75" customHeight="1" thickTop="1">
      <c r="A6" s="39" t="s">
        <v>0</v>
      </c>
      <c r="B6" s="29" t="s">
        <v>27</v>
      </c>
      <c r="C6" s="51" t="s">
        <v>26</v>
      </c>
      <c r="D6" s="52" t="s">
        <v>28</v>
      </c>
      <c r="E6" s="53" t="s">
        <v>29</v>
      </c>
      <c r="F6" s="54"/>
      <c r="G6" s="58" t="s">
        <v>30</v>
      </c>
      <c r="H6" s="55"/>
      <c r="I6" s="56" t="s">
        <v>31</v>
      </c>
      <c r="J6" s="57"/>
    </row>
    <row r="7" spans="1:10" s="20" customFormat="1" ht="13.5" thickBot="1">
      <c r="A7" s="30" t="s">
        <v>1</v>
      </c>
      <c r="B7" s="45" t="s">
        <v>7</v>
      </c>
      <c r="C7" s="46" t="s">
        <v>24</v>
      </c>
      <c r="D7" s="47" t="s">
        <v>7</v>
      </c>
      <c r="E7" s="48" t="s">
        <v>7</v>
      </c>
      <c r="F7" s="49" t="s">
        <v>24</v>
      </c>
      <c r="G7" s="48" t="s">
        <v>7</v>
      </c>
      <c r="H7" s="49" t="s">
        <v>24</v>
      </c>
      <c r="I7" s="46" t="s">
        <v>7</v>
      </c>
      <c r="J7" s="50" t="s">
        <v>24</v>
      </c>
    </row>
    <row r="8" spans="1:14" s="24" customFormat="1" ht="21.75" customHeight="1" thickBot="1">
      <c r="A8" s="38" t="s">
        <v>9</v>
      </c>
      <c r="B8" s="59">
        <f aca="true" t="shared" si="0" ref="B8:J8">SUM(B9:B14)</f>
        <v>0</v>
      </c>
      <c r="C8" s="59">
        <f t="shared" si="0"/>
        <v>0</v>
      </c>
      <c r="D8" s="60">
        <f t="shared" si="0"/>
        <v>428</v>
      </c>
      <c r="E8" s="61">
        <f t="shared" si="0"/>
        <v>10060</v>
      </c>
      <c r="F8" s="59">
        <f t="shared" si="0"/>
        <v>948</v>
      </c>
      <c r="G8" s="62">
        <f t="shared" si="0"/>
        <v>0</v>
      </c>
      <c r="H8" s="61">
        <f t="shared" si="0"/>
        <v>90</v>
      </c>
      <c r="I8" s="62">
        <f t="shared" si="0"/>
        <v>10488</v>
      </c>
      <c r="J8" s="63">
        <f t="shared" si="0"/>
        <v>1038</v>
      </c>
      <c r="K8" s="21"/>
      <c r="L8" s="22"/>
      <c r="M8" s="22"/>
      <c r="N8" s="23"/>
    </row>
    <row r="9" spans="1:10" ht="23.25">
      <c r="A9" s="35" t="s">
        <v>10</v>
      </c>
      <c r="B9" s="64"/>
      <c r="C9" s="65"/>
      <c r="D9" s="66">
        <v>350</v>
      </c>
      <c r="E9" s="67"/>
      <c r="F9" s="65"/>
      <c r="G9" s="68"/>
      <c r="H9" s="69"/>
      <c r="I9" s="65">
        <f aca="true" t="shared" si="1" ref="I9:I23">SUM(B9+D9+E9+G9)</f>
        <v>350</v>
      </c>
      <c r="J9" s="70">
        <f aca="true" t="shared" si="2" ref="J9:J23">SUM(C9+F9+H9)</f>
        <v>0</v>
      </c>
    </row>
    <row r="10" spans="1:10" ht="23.25">
      <c r="A10" s="36" t="s">
        <v>11</v>
      </c>
      <c r="B10" s="71"/>
      <c r="C10" s="72"/>
      <c r="D10" s="73">
        <v>78</v>
      </c>
      <c r="E10" s="74">
        <v>6868</v>
      </c>
      <c r="F10" s="72"/>
      <c r="G10" s="75"/>
      <c r="H10" s="76"/>
      <c r="I10" s="65">
        <f t="shared" si="1"/>
        <v>6946</v>
      </c>
      <c r="J10" s="77">
        <f t="shared" si="2"/>
        <v>0</v>
      </c>
    </row>
    <row r="11" spans="1:10" ht="23.25">
      <c r="A11" s="36" t="s">
        <v>12</v>
      </c>
      <c r="B11" s="71"/>
      <c r="C11" s="72"/>
      <c r="D11" s="73"/>
      <c r="E11" s="74">
        <v>2958</v>
      </c>
      <c r="F11" s="72"/>
      <c r="G11" s="75"/>
      <c r="H11" s="76"/>
      <c r="I11" s="65">
        <f t="shared" si="1"/>
        <v>2958</v>
      </c>
      <c r="J11" s="77">
        <f t="shared" si="2"/>
        <v>0</v>
      </c>
    </row>
    <row r="12" spans="1:10" ht="23.25">
      <c r="A12" s="36" t="s">
        <v>34</v>
      </c>
      <c r="B12" s="71"/>
      <c r="C12" s="72"/>
      <c r="D12" s="73"/>
      <c r="E12" s="74">
        <v>234</v>
      </c>
      <c r="F12" s="72"/>
      <c r="G12" s="75"/>
      <c r="H12" s="76"/>
      <c r="I12" s="65">
        <f>SUM(B12+D12+E12+G12)</f>
        <v>234</v>
      </c>
      <c r="J12" s="77">
        <f>SUM(C12+F12+H12)</f>
        <v>0</v>
      </c>
    </row>
    <row r="13" spans="1:10" ht="23.25">
      <c r="A13" s="37" t="s">
        <v>19</v>
      </c>
      <c r="B13" s="78"/>
      <c r="C13" s="79"/>
      <c r="D13" s="80"/>
      <c r="E13" s="81"/>
      <c r="F13" s="79">
        <v>285</v>
      </c>
      <c r="G13" s="82"/>
      <c r="H13" s="83">
        <v>90</v>
      </c>
      <c r="I13" s="84">
        <f>SUM(B13+D13+E13+G13)</f>
        <v>0</v>
      </c>
      <c r="J13" s="85">
        <f>SUM(C13+F13+H13)</f>
        <v>375</v>
      </c>
    </row>
    <row r="14" spans="1:10" ht="24" thickBot="1">
      <c r="A14" s="37" t="s">
        <v>20</v>
      </c>
      <c r="B14" s="78"/>
      <c r="C14" s="79"/>
      <c r="D14" s="80"/>
      <c r="E14" s="81"/>
      <c r="F14" s="79">
        <v>663</v>
      </c>
      <c r="G14" s="82"/>
      <c r="H14" s="83"/>
      <c r="I14" s="82">
        <f t="shared" si="1"/>
        <v>0</v>
      </c>
      <c r="J14" s="85">
        <f t="shared" si="2"/>
        <v>663</v>
      </c>
    </row>
    <row r="15" spans="1:10" ht="24" thickBot="1">
      <c r="A15" s="31" t="s">
        <v>38</v>
      </c>
      <c r="B15" s="59"/>
      <c r="C15" s="59"/>
      <c r="D15" s="60"/>
      <c r="E15" s="61">
        <v>30</v>
      </c>
      <c r="F15" s="59"/>
      <c r="G15" s="62"/>
      <c r="H15" s="86"/>
      <c r="I15" s="62">
        <f>SUM(B15+D15+E15+G15)</f>
        <v>30</v>
      </c>
      <c r="J15" s="63">
        <f>SUM(C15+F15+H15)</f>
        <v>0</v>
      </c>
    </row>
    <row r="16" spans="1:10" ht="24" thickBot="1">
      <c r="A16" s="40" t="s">
        <v>32</v>
      </c>
      <c r="B16" s="59">
        <v>474</v>
      </c>
      <c r="C16" s="59"/>
      <c r="D16" s="60"/>
      <c r="E16" s="61"/>
      <c r="F16" s="59"/>
      <c r="G16" s="62"/>
      <c r="H16" s="86"/>
      <c r="I16" s="62">
        <f t="shared" si="1"/>
        <v>474</v>
      </c>
      <c r="J16" s="63">
        <f t="shared" si="2"/>
        <v>0</v>
      </c>
    </row>
    <row r="17" spans="1:10" ht="24" thickBot="1">
      <c r="A17" s="40" t="s">
        <v>33</v>
      </c>
      <c r="B17" s="59"/>
      <c r="C17" s="59"/>
      <c r="D17" s="60"/>
      <c r="E17" s="61">
        <v>1335</v>
      </c>
      <c r="F17" s="59"/>
      <c r="G17" s="62"/>
      <c r="H17" s="86"/>
      <c r="I17" s="62">
        <f>SUM(B17+D17+E17+G17)</f>
        <v>1335</v>
      </c>
      <c r="J17" s="63">
        <f>SUM(C17+F17+H17)</f>
        <v>0</v>
      </c>
    </row>
    <row r="18" spans="1:10" ht="24" thickBot="1">
      <c r="A18" s="41" t="s">
        <v>39</v>
      </c>
      <c r="B18" s="88"/>
      <c r="C18" s="87"/>
      <c r="D18" s="87"/>
      <c r="E18" s="88"/>
      <c r="F18" s="89"/>
      <c r="G18" s="87"/>
      <c r="H18" s="87"/>
      <c r="I18" s="90">
        <f>SUM(B18+D18+E18+G18)</f>
        <v>0</v>
      </c>
      <c r="J18" s="91">
        <v>0</v>
      </c>
    </row>
    <row r="19" spans="1:10" ht="26.25" customHeight="1" thickBot="1" thickTop="1">
      <c r="A19" s="43" t="s">
        <v>40</v>
      </c>
      <c r="B19" s="92">
        <f>B8+B15+B16+B17</f>
        <v>474</v>
      </c>
      <c r="C19" s="93">
        <f>C8+C15+C16+C17</f>
        <v>0</v>
      </c>
      <c r="D19" s="94">
        <f>D8+D15+D16+D17</f>
        <v>428</v>
      </c>
      <c r="E19" s="95">
        <f>E8+E15+E16+E17+E18</f>
        <v>11425</v>
      </c>
      <c r="F19" s="96">
        <f>F8+F15+F16+F17</f>
        <v>948</v>
      </c>
      <c r="G19" s="97">
        <f>G8+G15+G16+G17</f>
        <v>0</v>
      </c>
      <c r="H19" s="98">
        <f>H8+H15+H16+H17</f>
        <v>90</v>
      </c>
      <c r="I19" s="97">
        <f>I8+I15+I16+I17+I18</f>
        <v>12327</v>
      </c>
      <c r="J19" s="99">
        <f>SUM(C19+F19+H19)</f>
        <v>1038</v>
      </c>
    </row>
    <row r="20" spans="1:10" ht="24.75" customHeight="1" thickBot="1" thickTop="1">
      <c r="A20" s="42" t="s">
        <v>13</v>
      </c>
      <c r="B20" s="100">
        <f>SUM(B21:B23)</f>
        <v>1899</v>
      </c>
      <c r="C20" s="100">
        <v>0</v>
      </c>
      <c r="D20" s="101">
        <f>SUM(D21:D23)</f>
        <v>408</v>
      </c>
      <c r="E20" s="102">
        <f>SUM(E21:E23)</f>
        <v>9879</v>
      </c>
      <c r="F20" s="100">
        <f>SUM(F21:F23)</f>
        <v>0</v>
      </c>
      <c r="G20" s="103">
        <f>SUM(G21:G23)</f>
        <v>559</v>
      </c>
      <c r="H20" s="104"/>
      <c r="I20" s="100">
        <f>SUM(I21:I23)</f>
        <v>12745</v>
      </c>
      <c r="J20" s="105">
        <f t="shared" si="2"/>
        <v>0</v>
      </c>
    </row>
    <row r="21" spans="1:10" ht="23.25" customHeight="1" thickTop="1">
      <c r="A21" s="35" t="s">
        <v>14</v>
      </c>
      <c r="B21" s="65">
        <v>1040</v>
      </c>
      <c r="C21" s="65"/>
      <c r="D21" s="66">
        <v>408</v>
      </c>
      <c r="E21" s="67"/>
      <c r="F21" s="65"/>
      <c r="G21" s="68">
        <v>559</v>
      </c>
      <c r="H21" s="69"/>
      <c r="I21" s="65">
        <f t="shared" si="1"/>
        <v>2007</v>
      </c>
      <c r="J21" s="70">
        <f t="shared" si="2"/>
        <v>0</v>
      </c>
    </row>
    <row r="22" spans="1:10" ht="22.5" customHeight="1">
      <c r="A22" s="36" t="s">
        <v>21</v>
      </c>
      <c r="B22" s="65">
        <v>859</v>
      </c>
      <c r="C22" s="65"/>
      <c r="D22" s="66"/>
      <c r="E22" s="67">
        <v>8469</v>
      </c>
      <c r="F22" s="65"/>
      <c r="G22" s="106"/>
      <c r="H22" s="69"/>
      <c r="I22" s="65">
        <f t="shared" si="1"/>
        <v>9328</v>
      </c>
      <c r="J22" s="107">
        <v>0</v>
      </c>
    </row>
    <row r="23" spans="1:10" ht="23.25" customHeight="1" thickBot="1">
      <c r="A23" s="36" t="s">
        <v>15</v>
      </c>
      <c r="B23" s="71"/>
      <c r="C23" s="72"/>
      <c r="D23" s="73"/>
      <c r="E23" s="74">
        <v>1410</v>
      </c>
      <c r="F23" s="72"/>
      <c r="G23" s="108"/>
      <c r="H23" s="76"/>
      <c r="I23" s="84">
        <f t="shared" si="1"/>
        <v>1410</v>
      </c>
      <c r="J23" s="85">
        <f t="shared" si="2"/>
        <v>0</v>
      </c>
    </row>
    <row r="24" spans="1:10" s="2" customFormat="1" ht="24" customHeight="1" thickBot="1">
      <c r="A24" s="44" t="s">
        <v>16</v>
      </c>
      <c r="B24" s="87">
        <f>SUM(B19+B20)</f>
        <v>2373</v>
      </c>
      <c r="C24" s="109">
        <f>SUM(C19+C20)</f>
        <v>0</v>
      </c>
      <c r="D24" s="110">
        <f>SUM(D19+D20)</f>
        <v>836</v>
      </c>
      <c r="E24" s="87">
        <f>SUM(E19+E20)</f>
        <v>21304</v>
      </c>
      <c r="F24" s="89">
        <f>SUM(F8+F16+F20)</f>
        <v>948</v>
      </c>
      <c r="G24" s="111">
        <f>SUM(G8+G16+G20)</f>
        <v>559</v>
      </c>
      <c r="H24" s="87">
        <f>SUM(H19+H20)</f>
        <v>90</v>
      </c>
      <c r="I24" s="111">
        <f>SUM(I19+I20)</f>
        <v>25072</v>
      </c>
      <c r="J24" s="91">
        <f>SUM(J8+J15+J16+J20)</f>
        <v>1038</v>
      </c>
    </row>
    <row r="25" spans="2:10" ht="24" thickTop="1">
      <c r="B25" s="12"/>
      <c r="C25" s="17"/>
      <c r="D25" s="17"/>
      <c r="E25" s="17"/>
      <c r="F25" s="17"/>
      <c r="G25" s="17"/>
      <c r="H25" s="112"/>
      <c r="I25" s="113"/>
      <c r="J25" s="114"/>
    </row>
    <row r="26" spans="2:10" ht="23.25">
      <c r="B26" s="12"/>
      <c r="C26" s="17"/>
      <c r="D26" s="17"/>
      <c r="E26" s="17"/>
      <c r="F26" s="17"/>
      <c r="G26" s="17"/>
      <c r="H26" s="17"/>
      <c r="I26" s="17"/>
      <c r="J26" s="17"/>
    </row>
    <row r="27" spans="1:2" s="17" customFormat="1" ht="23.25">
      <c r="A27" s="16" t="s">
        <v>37</v>
      </c>
      <c r="B27" s="12"/>
    </row>
    <row r="28" spans="2:10" ht="9.75" customHeight="1" thickBot="1">
      <c r="B28" s="12"/>
      <c r="C28" s="17"/>
      <c r="D28" s="17"/>
      <c r="E28" s="17"/>
      <c r="F28" s="17"/>
      <c r="G28" s="17"/>
      <c r="H28" s="17"/>
      <c r="I28" s="17"/>
      <c r="J28" s="17"/>
    </row>
    <row r="29" spans="1:11" s="7" customFormat="1" ht="25.5" customHeight="1" thickBot="1" thickTop="1">
      <c r="A29" s="33" t="s">
        <v>2</v>
      </c>
      <c r="B29" s="115">
        <v>3008</v>
      </c>
      <c r="C29" s="116">
        <v>17</v>
      </c>
      <c r="D29" s="117">
        <v>836</v>
      </c>
      <c r="E29" s="115">
        <v>21274</v>
      </c>
      <c r="F29" s="118">
        <v>365</v>
      </c>
      <c r="G29" s="116">
        <v>688</v>
      </c>
      <c r="H29" s="118">
        <v>279</v>
      </c>
      <c r="I29" s="119">
        <f>SUM(B29+D29+E29+G29)</f>
        <v>25806</v>
      </c>
      <c r="J29" s="120">
        <f>SUM(C29+F29+H29)</f>
        <v>661</v>
      </c>
      <c r="K29" s="8"/>
    </row>
    <row r="30" spans="1:10" s="2" customFormat="1" ht="23.25" customHeight="1" thickBot="1">
      <c r="A30" s="32" t="s">
        <v>25</v>
      </c>
      <c r="B30" s="121">
        <v>474</v>
      </c>
      <c r="C30" s="122">
        <v>0</v>
      </c>
      <c r="D30" s="123">
        <v>428</v>
      </c>
      <c r="E30" s="94">
        <v>11425</v>
      </c>
      <c r="F30" s="124">
        <v>948</v>
      </c>
      <c r="G30" s="122"/>
      <c r="H30" s="124">
        <v>90</v>
      </c>
      <c r="I30" s="92">
        <f>SUM(B30+D30+E30+G30)</f>
        <v>12327</v>
      </c>
      <c r="J30" s="125">
        <v>1038</v>
      </c>
    </row>
    <row r="31" spans="1:10" ht="24.75" customHeight="1" thickBot="1" thickTop="1">
      <c r="A31" s="25" t="s">
        <v>18</v>
      </c>
      <c r="B31" s="126">
        <f aca="true" t="shared" si="3" ref="B31:J31">SUM(B30-B29)</f>
        <v>-2534</v>
      </c>
      <c r="C31" s="127">
        <f t="shared" si="3"/>
        <v>-17</v>
      </c>
      <c r="D31" s="127">
        <f t="shared" si="3"/>
        <v>-408</v>
      </c>
      <c r="E31" s="127">
        <f t="shared" si="3"/>
        <v>-9849</v>
      </c>
      <c r="F31" s="127">
        <f t="shared" si="3"/>
        <v>583</v>
      </c>
      <c r="G31" s="127">
        <f t="shared" si="3"/>
        <v>-688</v>
      </c>
      <c r="H31" s="127">
        <f t="shared" si="3"/>
        <v>-189</v>
      </c>
      <c r="I31" s="127">
        <f t="shared" si="3"/>
        <v>-13479</v>
      </c>
      <c r="J31" s="126">
        <f t="shared" si="3"/>
        <v>377</v>
      </c>
    </row>
    <row r="32" spans="1:10" ht="22.5" customHeight="1" thickBot="1" thickTop="1">
      <c r="A32" s="27" t="s">
        <v>8</v>
      </c>
      <c r="B32" s="128">
        <v>1675</v>
      </c>
      <c r="C32" s="129"/>
      <c r="D32" s="130">
        <v>408</v>
      </c>
      <c r="E32" s="131"/>
      <c r="F32" s="132"/>
      <c r="G32" s="133">
        <v>311</v>
      </c>
      <c r="H32" s="132"/>
      <c r="I32" s="134">
        <f>SUM(B32+D32+E32+G32)</f>
        <v>2394</v>
      </c>
      <c r="J32" s="135"/>
    </row>
    <row r="33" spans="1:10" ht="23.25" customHeight="1" thickBot="1">
      <c r="A33" s="28" t="s">
        <v>23</v>
      </c>
      <c r="B33" s="136">
        <v>859</v>
      </c>
      <c r="C33" s="137"/>
      <c r="D33" s="138"/>
      <c r="E33" s="139">
        <v>8439</v>
      </c>
      <c r="F33" s="146"/>
      <c r="G33" s="141"/>
      <c r="H33" s="140"/>
      <c r="I33" s="134">
        <f>SUM(B33+D33+E33+G33)</f>
        <v>9298</v>
      </c>
      <c r="J33" s="142"/>
    </row>
    <row r="34" spans="1:10" ht="22.5" customHeight="1" thickBot="1">
      <c r="A34" s="147" t="s">
        <v>22</v>
      </c>
      <c r="B34" s="136"/>
      <c r="C34" s="137"/>
      <c r="D34" s="138"/>
      <c r="E34" s="139">
        <v>1410</v>
      </c>
      <c r="F34" s="140"/>
      <c r="G34" s="141"/>
      <c r="H34" s="140"/>
      <c r="I34" s="143">
        <f>SUM(B34+D34+E34+G34)</f>
        <v>1410</v>
      </c>
      <c r="J34" s="142"/>
    </row>
    <row r="35" spans="1:10" ht="24.75" thickBot="1" thickTop="1">
      <c r="A35" s="25" t="s">
        <v>3</v>
      </c>
      <c r="B35" s="144">
        <f aca="true" t="shared" si="4" ref="B35:J35">B31+B32+B33+B34</f>
        <v>0</v>
      </c>
      <c r="C35" s="144">
        <f t="shared" si="4"/>
        <v>-17</v>
      </c>
      <c r="D35" s="144">
        <f t="shared" si="4"/>
        <v>0</v>
      </c>
      <c r="E35" s="144">
        <f t="shared" si="4"/>
        <v>0</v>
      </c>
      <c r="F35" s="144">
        <f t="shared" si="4"/>
        <v>583</v>
      </c>
      <c r="G35" s="144">
        <f t="shared" si="4"/>
        <v>-377</v>
      </c>
      <c r="H35" s="144">
        <f t="shared" si="4"/>
        <v>-189</v>
      </c>
      <c r="I35" s="145">
        <f t="shared" si="4"/>
        <v>-377</v>
      </c>
      <c r="J35" s="145">
        <f t="shared" si="4"/>
        <v>377</v>
      </c>
    </row>
    <row r="36" ht="21.75" customHeight="1" thickTop="1"/>
    <row r="37" spans="1:11" ht="12">
      <c r="A37" s="3"/>
      <c r="B37" s="6"/>
      <c r="C37" s="3"/>
      <c r="D37" s="3"/>
      <c r="E37" s="3"/>
      <c r="F37" s="3"/>
      <c r="G37" s="3"/>
      <c r="H37" s="3"/>
      <c r="I37" s="3"/>
      <c r="J37" s="3"/>
      <c r="K37" s="3"/>
    </row>
    <row r="38" spans="1:11" ht="12">
      <c r="A38" s="3"/>
      <c r="B38" s="6"/>
      <c r="C38" s="3"/>
      <c r="D38" s="3"/>
      <c r="E38" s="3"/>
      <c r="F38" s="3"/>
      <c r="G38" s="3"/>
      <c r="H38" s="3"/>
      <c r="I38" s="3"/>
      <c r="J38" s="3"/>
      <c r="K38" s="3"/>
    </row>
    <row r="42" spans="1:2" s="9" customFormat="1" ht="12.75">
      <c r="A42" s="9" t="s">
        <v>4</v>
      </c>
      <c r="B42" s="10"/>
    </row>
    <row r="43" spans="1:2" s="9" customFormat="1" ht="12.75">
      <c r="A43" s="11" t="s">
        <v>36</v>
      </c>
      <c r="B43" s="10"/>
    </row>
  </sheetData>
  <printOptions horizontalCentered="1"/>
  <pageMargins left="0.3937007874015748" right="0.3937007874015748" top="0.984251968503937" bottom="0.984251968503937" header="0.4921259845" footer="0.4921259845"/>
  <pageSetup fitToHeight="1" fitToWidth="1" horizontalDpi="120" verticalDpi="12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irena namestkova</cp:lastModifiedBy>
  <cp:lastPrinted>2012-03-07T10:09:22Z</cp:lastPrinted>
  <dcterms:created xsi:type="dcterms:W3CDTF">2000-07-12T21:35:06Z</dcterms:created>
  <dcterms:modified xsi:type="dcterms:W3CDTF">2012-03-07T10:35:07Z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986046786</vt:i4>
  </property>
  <property fmtid="{D5CDD505-2E9C-101B-9397-08002B2CF9AE}" pid="3" name="_EmailSubject">
    <vt:lpwstr>výroční zpráva DD 2011</vt:lpwstr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</Properties>
</file>